
<file path=[Content_Types].xml><?xml version="1.0" encoding="utf-8"?>
<Types xmlns="http://schemas.openxmlformats.org/package/2006/content-types">
  <Default Extension="rels" ContentType="application/vnd.openxmlformats-package.relationships+xml"/>
  <Default Extension="tiff" ContentType="image/tiff"/>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externalLinks/externalLink1.xml" ContentType="application/vnd.openxmlformats-officedocument.spreadsheetml.externalLink+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5" rupBuild="10808"/>
  <workbookPr showInkAnnotation="0" codeName="ThisWorkbook" autoCompressPictures="0"/>
  <mc:AlternateContent xmlns:mc="http://schemas.openxmlformats.org/markup-compatibility/2006">
    <mc:Choice Requires="x15">
      <x15ac:absPath xmlns:x15ac="http://schemas.microsoft.com/office/spreadsheetml/2010/11/ac" url="/Users/michieldenhaan/Code/etdataset/nodes_source_analyses/energy/energy/"/>
    </mc:Choice>
  </mc:AlternateContent>
  <xr:revisionPtr revIDLastSave="0" documentId="13_ncr:1_{5A44EDA0-9A54-F043-B0A8-6821C2B44C1F}" xr6:coauthVersionLast="47" xr6:coauthVersionMax="47" xr10:uidLastSave="{00000000-0000-0000-0000-000000000000}"/>
  <bookViews>
    <workbookView xWindow="14480" yWindow="2200" windowWidth="25600" windowHeight="21160" tabRatio="762" activeTab="1" xr2:uid="{00000000-000D-0000-FFFF-FFFF00000000}"/>
  </bookViews>
  <sheets>
    <sheet name="Cover sheet" sheetId="14" r:id="rId1"/>
    <sheet name="Dashboard" sheetId="12" r:id="rId2"/>
    <sheet name="Research data" sheetId="13" r:id="rId3"/>
    <sheet name="Sources" sheetId="15" r:id="rId4"/>
    <sheet name="Notes" sheetId="16" r:id="rId5"/>
  </sheets>
  <externalReferences>
    <externalReference r:id="rId6"/>
  </externalReferences>
  <definedNames>
    <definedName name="exchange_rate_2011_2010">#REF!</definedName>
    <definedName name="Final_demand_residences">'[1]Fuel aggregation'!$L$11</definedName>
    <definedName name="hours_a_year">#REF!</definedName>
    <definedName name="km2_to_m2">#REF!</definedName>
    <definedName name="kW_to_MW">#REF!</definedName>
    <definedName name="kW_to_W">#REF!</definedName>
    <definedName name="kWp_to_MWp">#REF!</definedName>
    <definedName name="m2_to_km2">#REF!</definedName>
    <definedName name="STC">#REF!</definedName>
    <definedName name="STC_insolation">#REF!</definedName>
    <definedName name="W_to_MW">#REF!</definedName>
    <definedName name="Wp_to_kWp">#REF!</definedName>
    <definedName name="WP_to_MWp">#REF!</definedName>
  </definedNames>
  <calcPr calcId="191029"/>
  <extLst>
    <ext xmlns:x14="http://schemas.microsoft.com/office/spreadsheetml/2009/9/main" uri="{79F54976-1DA5-4618-B147-4CDE4B953A38}">
      <x14:workbookPr defaultImageDpi="32767"/>
    </ext>
    <ext xmlns:xcalcf="http://schemas.microsoft.com/office/spreadsheetml/2018/calcfeatures" uri="{B58B0392-4F1F-4190-BB64-5DF3571DCE5F}">
      <xcalcf:calcFeatures>
        <xcalcf:feature name="microsoft.com:RD"/>
        <xcalcf:feature name="microsoft.com:Single"/>
        <xcalcf:feature name="microsoft.com:FV"/>
        <xcalcf:feature name="microsoft.com:CNMTM"/>
      </xcalcf:calcFeatures>
    </ext>
    <ext xmlns:mx="http://schemas.microsoft.com/office/mac/excel/2008/main" uri="{7523E5D3-25F3-A5E0-1632-64F254C22452}">
      <mx:ArchID Flags="2"/>
    </ext>
  </extLst>
</workbook>
</file>

<file path=xl/calcChain.xml><?xml version="1.0" encoding="utf-8"?>
<calcChain xmlns="http://schemas.openxmlformats.org/spreadsheetml/2006/main">
  <c r="G6" i="13" l="1"/>
  <c r="E14" i="12" s="1"/>
  <c r="I10" i="13"/>
  <c r="I9" i="13"/>
  <c r="I8" i="13"/>
  <c r="G8" i="13" s="1"/>
  <c r="E8" i="16"/>
  <c r="E9" i="16"/>
  <c r="G14" i="13" l="1"/>
  <c r="I13" i="13"/>
  <c r="G13" i="13" s="1"/>
  <c r="E22" i="16"/>
  <c r="E21" i="16"/>
  <c r="E10" i="12" s="1"/>
  <c r="I23" i="13" l="1"/>
  <c r="G23" i="13" s="1"/>
  <c r="I15" i="13"/>
  <c r="G15" i="13" s="1"/>
  <c r="G10" i="13"/>
  <c r="G9" i="13"/>
  <c r="I7" i="13"/>
  <c r="G7" i="13" s="1"/>
  <c r="E17" i="16"/>
  <c r="I21" i="13" s="1"/>
  <c r="G21" i="13" s="1"/>
  <c r="E11" i="16"/>
  <c r="I19" i="13" s="1"/>
  <c r="G19" i="13" s="1"/>
  <c r="G22" i="13" l="1"/>
  <c r="E22" i="12" s="1"/>
  <c r="E30" i="12"/>
  <c r="E29" i="12"/>
  <c r="E28" i="12" l="1"/>
  <c r="G20" i="13"/>
  <c r="E21" i="12" s="1"/>
  <c r="G18" i="13"/>
  <c r="E17" i="12" s="1"/>
</calcChain>
</file>

<file path=xl/sharedStrings.xml><?xml version="1.0" encoding="utf-8"?>
<sst xmlns="http://schemas.openxmlformats.org/spreadsheetml/2006/main" count="186" uniqueCount="130">
  <si>
    <t>Source</t>
  </si>
  <si>
    <t>Construction time</t>
  </si>
  <si>
    <t>years</t>
  </si>
  <si>
    <t>%</t>
  </si>
  <si>
    <t>km2</t>
  </si>
  <si>
    <t>-</t>
  </si>
  <si>
    <t>Technical lifetime</t>
  </si>
  <si>
    <t>Value</t>
  </si>
  <si>
    <t>Other</t>
  </si>
  <si>
    <t>Initial investment costs</t>
  </si>
  <si>
    <t>yes=1, no=0</t>
  </si>
  <si>
    <t>cost_of_installing</t>
  </si>
  <si>
    <t>Definition</t>
  </si>
  <si>
    <t>Unit</t>
  </si>
  <si>
    <t>Land use of plant in NL</t>
  </si>
  <si>
    <t>Link</t>
  </si>
  <si>
    <t>Cover Sheet</t>
  </si>
  <si>
    <t>Document</t>
  </si>
  <si>
    <t>Country</t>
  </si>
  <si>
    <t>Organization</t>
  </si>
  <si>
    <t>Quintel Intelligence</t>
  </si>
  <si>
    <t>Definition on the sources</t>
  </si>
  <si>
    <t>Weighted average cost of capita</t>
  </si>
  <si>
    <t>Installation cost</t>
  </si>
  <si>
    <t>Technical lifetime of the plant</t>
  </si>
  <si>
    <t xml:space="preserve">Construction time of the plant </t>
  </si>
  <si>
    <t xml:space="preserve">Decmmmissioning cost </t>
  </si>
  <si>
    <t>Electricity output capacity</t>
  </si>
  <si>
    <t>Type</t>
  </si>
  <si>
    <t>Date published</t>
  </si>
  <si>
    <t>Attribute</t>
  </si>
  <si>
    <t>euro</t>
  </si>
  <si>
    <t>availability</t>
  </si>
  <si>
    <t>free_co2_factor</t>
  </si>
  <si>
    <t>forecasting_error</t>
  </si>
  <si>
    <t>land_use_per_unit</t>
  </si>
  <si>
    <t>takes_part_in_ets</t>
  </si>
  <si>
    <t>part_load_efficiency_penalty</t>
  </si>
  <si>
    <t>part_load_operating_point</t>
  </si>
  <si>
    <t>electricity_output_capacity</t>
  </si>
  <si>
    <t>heat_output_capacity</t>
  </si>
  <si>
    <t>initial_investment</t>
  </si>
  <si>
    <t>ccs_investment</t>
  </si>
  <si>
    <t>decommissioning_costs</t>
  </si>
  <si>
    <t>fixed_operation_and_maintenance_costs_per_year</t>
  </si>
  <si>
    <t>variable_operation_and_maintenance_costs_per_full_load_hour</t>
  </si>
  <si>
    <t>variable_operation_and_maintenance_costs_for_ccs_per_full_load_hour</t>
  </si>
  <si>
    <t>construction_time</t>
  </si>
  <si>
    <t>technical_lifetime</t>
  </si>
  <si>
    <t>wacc</t>
  </si>
  <si>
    <t>euro/FLH</t>
  </si>
  <si>
    <t>euro/year</t>
  </si>
  <si>
    <t>quintel/etsource@0277ad226491f5aae44c874b298cbcf694d2f6cb</t>
  </si>
  <si>
    <t>Investment cost with ccs</t>
  </si>
  <si>
    <t>Fixed operational and maintenance costs per year</t>
  </si>
  <si>
    <t>Variable operational and maintenance costs</t>
  </si>
  <si>
    <t>Variable operational and maintenance costs for ccs</t>
  </si>
  <si>
    <t>Date retrived</t>
  </si>
  <si>
    <t>output.steam_hot_water</t>
  </si>
  <si>
    <t>MW</t>
  </si>
  <si>
    <t>Author</t>
  </si>
  <si>
    <t>Legend</t>
  </si>
  <si>
    <t>Cells</t>
  </si>
  <si>
    <t>Intermediate (calculation)</t>
  </si>
  <si>
    <t>Result</t>
  </si>
  <si>
    <t>Manual input</t>
  </si>
  <si>
    <t>Reference to manual input or data input</t>
  </si>
  <si>
    <t>Tabs</t>
  </si>
  <si>
    <t>Introductory</t>
  </si>
  <si>
    <t>Dashboard</t>
  </si>
  <si>
    <t>Research data</t>
  </si>
  <si>
    <t>Sources</t>
  </si>
  <si>
    <t>Results</t>
  </si>
  <si>
    <t>Main calculations</t>
  </si>
  <si>
    <t>Additional calculations</t>
  </si>
  <si>
    <t>Output to csv</t>
  </si>
  <si>
    <t>Cost</t>
  </si>
  <si>
    <t xml:space="preserve">Technical </t>
  </si>
  <si>
    <t>Parameter</t>
  </si>
  <si>
    <r>
      <t>euro/M</t>
    </r>
    <r>
      <rPr>
        <sz val="12"/>
        <color theme="1"/>
        <rFont val="Calibri"/>
        <family val="2"/>
        <scheme val="minor"/>
      </rPr>
      <t>W</t>
    </r>
    <r>
      <rPr>
        <sz val="12"/>
        <color theme="1"/>
        <rFont val="Calibri"/>
        <family val="2"/>
        <scheme val="minor"/>
      </rPr>
      <t>h</t>
    </r>
  </si>
  <si>
    <r>
      <t>euro/</t>
    </r>
    <r>
      <rPr>
        <sz val="12"/>
        <color theme="1"/>
        <rFont val="Calibri"/>
        <family val="2"/>
        <scheme val="minor"/>
      </rPr>
      <t>K</t>
    </r>
    <r>
      <rPr>
        <sz val="12"/>
        <color theme="1"/>
        <rFont val="Calibri"/>
        <family val="2"/>
        <scheme val="minor"/>
      </rPr>
      <t>We</t>
    </r>
  </si>
  <si>
    <r>
      <t>euro/</t>
    </r>
    <r>
      <rPr>
        <sz val="12"/>
        <color theme="1"/>
        <rFont val="Calibri"/>
        <family val="2"/>
        <scheme val="minor"/>
      </rPr>
      <t>KW</t>
    </r>
    <r>
      <rPr>
        <sz val="12"/>
        <color theme="1"/>
        <rFont val="Calibri"/>
        <family val="2"/>
        <scheme val="minor"/>
      </rPr>
      <t>/year</t>
    </r>
  </si>
  <si>
    <t>Costs</t>
  </si>
  <si>
    <t xml:space="preserve">         Initial investment costs </t>
  </si>
  <si>
    <t xml:space="preserve">        Fixed operational and maintenance costs </t>
  </si>
  <si>
    <t xml:space="preserve">        Fixed operational and maintenance costs</t>
  </si>
  <si>
    <t xml:space="preserve">        Variable operational and maintenance costs</t>
  </si>
  <si>
    <t>Land use of plant</t>
  </si>
  <si>
    <r>
      <t>output</t>
    </r>
    <r>
      <rPr>
        <sz val="12"/>
        <color theme="1"/>
        <rFont val="Calibri"/>
        <family val="2"/>
        <scheme val="minor"/>
      </rPr>
      <t>.electricity</t>
    </r>
  </si>
  <si>
    <t>Energymatters</t>
  </si>
  <si>
    <t>Comments</t>
  </si>
  <si>
    <t>Technical</t>
  </si>
  <si>
    <t>volter</t>
  </si>
  <si>
    <t>Notes</t>
  </si>
  <si>
    <t>Land use</t>
  </si>
  <si>
    <t>Subject year</t>
  </si>
  <si>
    <t>Fixed O&amp;M</t>
  </si>
  <si>
    <t>Variable O&amp;M</t>
  </si>
  <si>
    <t>Initial investment</t>
  </si>
  <si>
    <t>ETM Library URL</t>
  </si>
  <si>
    <t>b</t>
  </si>
  <si>
    <t>El. efficiency</t>
  </si>
  <si>
    <t>Heat Efficiency</t>
  </si>
  <si>
    <t>Alexander Wirtz</t>
  </si>
  <si>
    <t>households_collective_chp_wood_pellets.central_producer.ad</t>
  </si>
  <si>
    <t xml:space="preserve">This sheet summarizes all node attributes formatted in the way they are used by the Energy Transition Model. Use the Excel formulas to find the original data and sources for these numbers. You can also use this document to update the attribute value. Once you have finished updating, save this document and run rake import:node NODE="nodename" to update the node attributes on ETSource. 
</t>
  </si>
  <si>
    <t>EnergiNet</t>
  </si>
  <si>
    <t>MWe</t>
  </si>
  <si>
    <t>euro/KWe</t>
  </si>
  <si>
    <t>Technical Lifetime</t>
  </si>
  <si>
    <t>M/MWe</t>
  </si>
  <si>
    <t>Euro/MWe/year</t>
  </si>
  <si>
    <t>euro/MWh_e</t>
  </si>
  <si>
    <t>DK</t>
  </si>
  <si>
    <t>Output electricity</t>
  </si>
  <si>
    <t>Output steam hot water</t>
  </si>
  <si>
    <t>Fixed operational and maintenance costs</t>
  </si>
  <si>
    <t>10.23.2019</t>
  </si>
  <si>
    <t>https://refman.energytransitionmodel.com/publications/2092</t>
  </si>
  <si>
    <t>input capacity</t>
  </si>
  <si>
    <t>electricity output capacity</t>
  </si>
  <si>
    <t>heat output capacity</t>
  </si>
  <si>
    <t>MWth</t>
  </si>
  <si>
    <t>p 81</t>
  </si>
  <si>
    <t>fuel cost not included</t>
  </si>
  <si>
    <t>Availability</t>
  </si>
  <si>
    <t>Land use per unit</t>
  </si>
  <si>
    <t>See https://github.com/quintel/documentation/blob/master/general/cost_calculations.md#weighted-average-cost-of-capital</t>
  </si>
  <si>
    <t>typical_input_capacity</t>
  </si>
  <si>
    <t>Input capacity</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</si>
</sst>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3">
    <numFmt numFmtId="164" formatCode="0.0"/>
    <numFmt numFmtId="165" formatCode="0.0000"/>
    <numFmt numFmtId="166" formatCode="0.000"/>
  </numFmts>
  <fonts count="36">
    <font>
      <sz val="12"/>
      <color theme="1"/>
      <name val="Lettertype hoofdtekst"/>
      <family val="2"/>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u/>
      <sz val="12"/>
      <color theme="10"/>
      <name val="Lettertype hoofdtekst"/>
      <family val="2"/>
    </font>
    <font>
      <u/>
      <sz val="12"/>
      <color theme="11"/>
      <name val="Lettertype hoofdtekst"/>
      <family val="2"/>
    </font>
    <font>
      <b/>
      <sz val="12"/>
      <color theme="1"/>
      <name val="Calibri"/>
      <family val="2"/>
      <scheme val="minor"/>
    </font>
    <font>
      <sz val="12"/>
      <color rgb="FF000000"/>
      <name val="Calibri"/>
      <family val="2"/>
      <scheme val="minor"/>
    </font>
    <font>
      <b/>
      <sz val="12"/>
      <color rgb="FF000000"/>
      <name val="Calibri"/>
      <family val="2"/>
      <scheme val="minor"/>
    </font>
    <font>
      <b/>
      <sz val="11"/>
      <color rgb="FF000000"/>
      <name val="Calibri"/>
      <family val="2"/>
      <scheme val="minor"/>
    </font>
    <font>
      <b/>
      <sz val="16"/>
      <color rgb="FF1F497D"/>
      <name val="Calibri"/>
      <family val="2"/>
      <scheme val="minor"/>
    </font>
    <font>
      <u/>
      <sz val="12"/>
      <color theme="10"/>
      <name val="Calibri"/>
      <family val="2"/>
      <scheme val="minor"/>
    </font>
    <font>
      <b/>
      <sz val="14"/>
      <color theme="1"/>
      <name val="Calibri"/>
      <family val="2"/>
      <scheme val="minor"/>
    </font>
    <font>
      <sz val="12"/>
      <name val="Calibri"/>
      <family val="2"/>
      <scheme val="minor"/>
    </font>
    <font>
      <b/>
      <sz val="12"/>
      <name val="Calibri"/>
      <family val="2"/>
      <scheme val="minor"/>
    </font>
    <font>
      <sz val="12"/>
      <color rgb="FF000000"/>
      <name val="Calibri"/>
      <family val="2"/>
    </font>
    <font>
      <i/>
      <sz val="12"/>
      <color theme="1"/>
      <name val="Calibri"/>
      <family val="2"/>
      <scheme val="minor"/>
    </font>
  </fonts>
  <fills count="13">
    <fill>
      <patternFill patternType="none"/>
    </fill>
    <fill>
      <patternFill patternType="gray125"/>
    </fill>
    <fill>
      <patternFill patternType="solid">
        <fgColor theme="0"/>
        <bgColor indexed="64"/>
      </patternFill>
    </fill>
    <fill>
      <patternFill patternType="solid">
        <fgColor theme="0"/>
        <bgColor rgb="FF000000"/>
      </patternFill>
    </fill>
    <fill>
      <patternFill patternType="solid">
        <fgColor rgb="FFFFFFFF"/>
        <bgColor rgb="FF000000"/>
      </patternFill>
    </fill>
    <fill>
      <patternFill patternType="solid">
        <fgColor theme="2"/>
        <bgColor indexed="64"/>
      </patternFill>
    </fill>
    <fill>
      <patternFill patternType="solid">
        <fgColor rgb="FFFFFF00"/>
        <bgColor indexed="64"/>
      </patternFill>
    </fill>
    <fill>
      <patternFill patternType="solid">
        <fgColor theme="6" tint="0.39997558519241921"/>
        <bgColor indexed="64"/>
      </patternFill>
    </fill>
    <fill>
      <patternFill patternType="solid">
        <fgColor theme="6" tint="0.79998168889431442"/>
        <bgColor indexed="64"/>
      </patternFill>
    </fill>
    <fill>
      <patternFill patternType="solid">
        <fgColor theme="5" tint="0.39997558519241921"/>
        <bgColor indexed="64"/>
      </patternFill>
    </fill>
    <fill>
      <patternFill patternType="solid">
        <fgColor theme="8" tint="0.39997558519241921"/>
        <bgColor indexed="64"/>
      </patternFill>
    </fill>
    <fill>
      <patternFill patternType="solid">
        <fgColor theme="8" tint="0.79998168889431442"/>
        <bgColor indexed="64"/>
      </patternFill>
    </fill>
    <fill>
      <patternFill patternType="solid">
        <fgColor theme="7" tint="0.39997558519241921"/>
        <bgColor indexed="64"/>
      </patternFill>
    </fill>
  </fills>
  <borders count="22">
    <border>
      <left/>
      <right/>
      <top/>
      <bottom/>
      <diagonal/>
    </border>
    <border>
      <left style="thin">
        <color auto="1"/>
      </left>
      <right/>
      <top/>
      <bottom style="thin">
        <color auto="1"/>
      </bottom>
      <diagonal/>
    </border>
    <border>
      <left/>
      <right/>
      <top style="thin">
        <color auto="1"/>
      </top>
      <bottom/>
      <diagonal/>
    </border>
    <border>
      <left style="medium">
        <color auto="1"/>
      </left>
      <right/>
      <top style="medium">
        <color auto="1"/>
      </top>
      <bottom/>
      <diagonal/>
    </border>
    <border>
      <left/>
      <right/>
      <top style="medium">
        <color auto="1"/>
      </top>
      <bottom/>
      <diagonal/>
    </border>
    <border>
      <left/>
      <right style="medium">
        <color auto="1"/>
      </right>
      <top/>
      <bottom/>
      <diagonal/>
    </border>
    <border>
      <left style="medium">
        <color auto="1"/>
      </left>
      <right/>
      <top/>
      <bottom/>
      <diagonal/>
    </border>
    <border>
      <left style="thin">
        <color auto="1"/>
      </left>
      <right/>
      <top/>
      <bottom/>
      <diagonal/>
    </border>
    <border>
      <left/>
      <right style="thin">
        <color auto="1"/>
      </right>
      <top/>
      <bottom/>
      <diagonal/>
    </border>
    <border>
      <left/>
      <right/>
      <top/>
      <bottom style="thin">
        <color auto="1"/>
      </bottom>
      <diagonal/>
    </border>
    <border>
      <left style="medium">
        <color auto="1"/>
      </left>
      <right/>
      <top/>
      <bottom style="medium">
        <color auto="1"/>
      </bottom>
      <diagonal/>
    </border>
    <border>
      <left/>
      <right/>
      <top/>
      <bottom style="medium">
        <color auto="1"/>
      </bottom>
      <diagonal/>
    </border>
    <border>
      <left/>
      <right style="medium">
        <color auto="1"/>
      </right>
      <top/>
      <bottom style="medium">
        <color auto="1"/>
      </bottom>
      <diagonal/>
    </border>
    <border>
      <left/>
      <right style="thin">
        <color auto="1"/>
      </right>
      <top style="thin">
        <color auto="1"/>
      </top>
      <bottom/>
      <diagonal/>
    </border>
    <border>
      <left/>
      <right style="thin">
        <color auto="1"/>
      </right>
      <top/>
      <bottom style="thin">
        <color auto="1"/>
      </bottom>
      <diagonal/>
    </border>
    <border>
      <left/>
      <right style="medium">
        <color auto="1"/>
      </right>
      <top style="medium">
        <color auto="1"/>
      </top>
      <bottom/>
      <diagonal/>
    </border>
    <border>
      <left style="medium">
        <color auto="1"/>
      </left>
      <right/>
      <top/>
      <bottom style="thin">
        <color auto="1"/>
      </bottom>
      <diagonal/>
    </border>
    <border>
      <left style="thin">
        <color auto="1"/>
      </left>
      <right/>
      <top style="thin">
        <color auto="1"/>
      </top>
      <bottom/>
      <diagonal/>
    </border>
    <border>
      <left style="medium">
        <color auto="1"/>
      </left>
      <right style="medium">
        <color auto="1"/>
      </right>
      <top style="medium">
        <color auto="1"/>
      </top>
      <bottom style="medium">
        <color auto="1"/>
      </bottom>
      <diagonal/>
    </border>
    <border>
      <left/>
      <right style="medium">
        <color auto="1"/>
      </right>
      <top/>
      <bottom style="thin">
        <color auto="1"/>
      </bottom>
      <diagonal/>
    </border>
    <border>
      <left style="medium">
        <color auto="1"/>
      </left>
      <right style="medium">
        <color auto="1"/>
      </right>
      <top style="medium">
        <color auto="1"/>
      </top>
      <bottom/>
      <diagonal/>
    </border>
    <border>
      <left style="medium">
        <color auto="1"/>
      </left>
      <right style="medium">
        <color auto="1"/>
      </right>
      <top/>
      <bottom style="medium">
        <color auto="1"/>
      </bottom>
      <diagonal/>
    </border>
  </borders>
  <cellStyleXfs count="265">
    <xf numFmtId="0" fontId="0" fillId="0" borderId="0"/>
    <xf numFmtId="0" fontId="23" fillId="0" borderId="0" applyNumberFormat="0" applyFill="0" applyBorder="0" applyAlignment="0" applyProtection="0"/>
    <xf numFmtId="0" fontId="24" fillId="0" borderId="0" applyNumberFormat="0" applyFill="0" applyBorder="0" applyAlignment="0" applyProtection="0"/>
    <xf numFmtId="0" fontId="23" fillId="0" borderId="0" applyNumberFormat="0" applyFill="0" applyBorder="0" applyAlignment="0" applyProtection="0"/>
    <xf numFmtId="0" fontId="24" fillId="0" borderId="0" applyNumberFormat="0" applyFill="0" applyBorder="0" applyAlignment="0" applyProtection="0"/>
    <xf numFmtId="0" fontId="23" fillId="0" borderId="0" applyNumberFormat="0" applyFill="0" applyBorder="0" applyAlignment="0" applyProtection="0"/>
    <xf numFmtId="0" fontId="24" fillId="0" borderId="0" applyNumberFormat="0" applyFill="0" applyBorder="0" applyAlignment="0" applyProtection="0"/>
    <xf numFmtId="0" fontId="23" fillId="0" borderId="0" applyNumberFormat="0" applyFill="0" applyBorder="0" applyAlignment="0" applyProtection="0"/>
    <xf numFmtId="0" fontId="24" fillId="0" borderId="0" applyNumberFormat="0" applyFill="0" applyBorder="0" applyAlignment="0" applyProtection="0"/>
    <xf numFmtId="0" fontId="23" fillId="0" borderId="0" applyNumberFormat="0" applyFill="0" applyBorder="0" applyAlignment="0" applyProtection="0"/>
    <xf numFmtId="0" fontId="24" fillId="0" borderId="0" applyNumberFormat="0" applyFill="0" applyBorder="0" applyAlignment="0" applyProtection="0"/>
    <xf numFmtId="0" fontId="23" fillId="0" borderId="0" applyNumberFormat="0" applyFill="0" applyBorder="0" applyAlignment="0" applyProtection="0"/>
    <xf numFmtId="0" fontId="24" fillId="0" borderId="0" applyNumberFormat="0" applyFill="0" applyBorder="0" applyAlignment="0" applyProtection="0"/>
    <xf numFmtId="0" fontId="23" fillId="0" borderId="0" applyNumberFormat="0" applyFill="0" applyBorder="0" applyAlignment="0" applyProtection="0"/>
    <xf numFmtId="0" fontId="24" fillId="0" borderId="0" applyNumberFormat="0" applyFill="0" applyBorder="0" applyAlignment="0" applyProtection="0"/>
    <xf numFmtId="0" fontId="23" fillId="0" borderId="0" applyNumberFormat="0" applyFill="0" applyBorder="0" applyAlignment="0" applyProtection="0"/>
    <xf numFmtId="0" fontId="24" fillId="0" borderId="0" applyNumberFormat="0" applyFill="0" applyBorder="0" applyAlignment="0" applyProtection="0"/>
    <xf numFmtId="0" fontId="23" fillId="0" borderId="0" applyNumberFormat="0" applyFill="0" applyBorder="0" applyAlignment="0" applyProtection="0"/>
    <xf numFmtId="0" fontId="24" fillId="0" borderId="0" applyNumberFormat="0" applyFill="0" applyBorder="0" applyAlignment="0" applyProtection="0"/>
    <xf numFmtId="0" fontId="23" fillId="0" borderId="0" applyNumberFormat="0" applyFill="0" applyBorder="0" applyAlignment="0" applyProtection="0"/>
    <xf numFmtId="0" fontId="24" fillId="0" borderId="0" applyNumberFormat="0" applyFill="0" applyBorder="0" applyAlignment="0" applyProtection="0"/>
    <xf numFmtId="0" fontId="23" fillId="0" borderId="0" applyNumberFormat="0" applyFill="0" applyBorder="0" applyAlignment="0" applyProtection="0"/>
    <xf numFmtId="0" fontId="24" fillId="0" borderId="0" applyNumberFormat="0" applyFill="0" applyBorder="0" applyAlignment="0" applyProtection="0"/>
    <xf numFmtId="0" fontId="23" fillId="0" borderId="0" applyNumberFormat="0" applyFill="0" applyBorder="0" applyAlignment="0" applyProtection="0"/>
    <xf numFmtId="0" fontId="24" fillId="0" borderId="0" applyNumberFormat="0" applyFill="0" applyBorder="0" applyAlignment="0" applyProtection="0"/>
    <xf numFmtId="0" fontId="23" fillId="0" borderId="0" applyNumberFormat="0" applyFill="0" applyBorder="0" applyAlignment="0" applyProtection="0"/>
    <xf numFmtId="0" fontId="24" fillId="0" borderId="0" applyNumberFormat="0" applyFill="0" applyBorder="0" applyAlignment="0" applyProtection="0"/>
    <xf numFmtId="0" fontId="23" fillId="0" borderId="0" applyNumberFormat="0" applyFill="0" applyBorder="0" applyAlignment="0" applyProtection="0"/>
    <xf numFmtId="0" fontId="24" fillId="0" borderId="0" applyNumberFormat="0" applyFill="0" applyBorder="0" applyAlignment="0" applyProtection="0"/>
    <xf numFmtId="0" fontId="23" fillId="0" borderId="0" applyNumberFormat="0" applyFill="0" applyBorder="0" applyAlignment="0" applyProtection="0"/>
    <xf numFmtId="0" fontId="24" fillId="0" borderId="0" applyNumberFormat="0" applyFill="0" applyBorder="0" applyAlignment="0" applyProtection="0"/>
    <xf numFmtId="0" fontId="23" fillId="0" borderId="0" applyNumberFormat="0" applyFill="0" applyBorder="0" applyAlignment="0" applyProtection="0"/>
    <xf numFmtId="0" fontId="24" fillId="0" borderId="0" applyNumberFormat="0" applyFill="0" applyBorder="0" applyAlignment="0" applyProtection="0"/>
    <xf numFmtId="0" fontId="23" fillId="0" borderId="0" applyNumberFormat="0" applyFill="0" applyBorder="0" applyAlignment="0" applyProtection="0"/>
    <xf numFmtId="0" fontId="24" fillId="0" borderId="0" applyNumberFormat="0" applyFill="0" applyBorder="0" applyAlignment="0" applyProtection="0"/>
    <xf numFmtId="0" fontId="23" fillId="0" borderId="0" applyNumberFormat="0" applyFill="0" applyBorder="0" applyAlignment="0" applyProtection="0"/>
    <xf numFmtId="0" fontId="24" fillId="0" borderId="0" applyNumberFormat="0" applyFill="0" applyBorder="0" applyAlignment="0" applyProtection="0"/>
    <xf numFmtId="0" fontId="23" fillId="0" borderId="0" applyNumberFormat="0" applyFill="0" applyBorder="0" applyAlignment="0" applyProtection="0"/>
    <xf numFmtId="0" fontId="24" fillId="0" borderId="0" applyNumberFormat="0" applyFill="0" applyBorder="0" applyAlignment="0" applyProtection="0"/>
    <xf numFmtId="0" fontId="23" fillId="0" borderId="0" applyNumberFormat="0" applyFill="0" applyBorder="0" applyAlignment="0" applyProtection="0"/>
    <xf numFmtId="0" fontId="24" fillId="0" borderId="0" applyNumberFormat="0" applyFill="0" applyBorder="0" applyAlignment="0" applyProtection="0"/>
    <xf numFmtId="0" fontId="23" fillId="0" borderId="0" applyNumberFormat="0" applyFill="0" applyBorder="0" applyAlignment="0" applyProtection="0"/>
    <xf numFmtId="0" fontId="24" fillId="0" borderId="0" applyNumberFormat="0" applyFill="0" applyBorder="0" applyAlignment="0" applyProtection="0"/>
    <xf numFmtId="0" fontId="23" fillId="0" borderId="0" applyNumberFormat="0" applyFill="0" applyBorder="0" applyAlignment="0" applyProtection="0"/>
    <xf numFmtId="0" fontId="24" fillId="0" borderId="0" applyNumberFormat="0" applyFill="0" applyBorder="0" applyAlignment="0" applyProtection="0"/>
    <xf numFmtId="0" fontId="23" fillId="0" borderId="0" applyNumberFormat="0" applyFill="0" applyBorder="0" applyAlignment="0" applyProtection="0"/>
    <xf numFmtId="0" fontId="24" fillId="0" borderId="0" applyNumberFormat="0" applyFill="0" applyBorder="0" applyAlignment="0" applyProtection="0"/>
    <xf numFmtId="0" fontId="23" fillId="0" borderId="0" applyNumberFormat="0" applyFill="0" applyBorder="0" applyAlignment="0" applyProtection="0"/>
    <xf numFmtId="0" fontId="24" fillId="0" borderId="0" applyNumberFormat="0" applyFill="0" applyBorder="0" applyAlignment="0" applyProtection="0"/>
    <xf numFmtId="0" fontId="23" fillId="0" borderId="0" applyNumberFormat="0" applyFill="0" applyBorder="0" applyAlignment="0" applyProtection="0"/>
    <xf numFmtId="0" fontId="24" fillId="0" borderId="0" applyNumberFormat="0" applyFill="0" applyBorder="0" applyAlignment="0" applyProtection="0"/>
    <xf numFmtId="0" fontId="23" fillId="0" borderId="0" applyNumberFormat="0" applyFill="0" applyBorder="0" applyAlignment="0" applyProtection="0"/>
    <xf numFmtId="0" fontId="24" fillId="0" borderId="0" applyNumberFormat="0" applyFill="0" applyBorder="0" applyAlignment="0" applyProtection="0"/>
    <xf numFmtId="0" fontId="23" fillId="0" borderId="0" applyNumberFormat="0" applyFill="0" applyBorder="0" applyAlignment="0" applyProtection="0"/>
    <xf numFmtId="0" fontId="24" fillId="0" borderId="0" applyNumberFormat="0" applyFill="0" applyBorder="0" applyAlignment="0" applyProtection="0"/>
    <xf numFmtId="0" fontId="23" fillId="0" borderId="0" applyNumberFormat="0" applyFill="0" applyBorder="0" applyAlignment="0" applyProtection="0"/>
    <xf numFmtId="0" fontId="24" fillId="0" borderId="0" applyNumberFormat="0" applyFill="0" applyBorder="0" applyAlignment="0" applyProtection="0"/>
    <xf numFmtId="0" fontId="23" fillId="0" borderId="0" applyNumberFormat="0" applyFill="0" applyBorder="0" applyAlignment="0" applyProtection="0"/>
    <xf numFmtId="0" fontId="24" fillId="0" borderId="0" applyNumberFormat="0" applyFill="0" applyBorder="0" applyAlignment="0" applyProtection="0"/>
    <xf numFmtId="0" fontId="23" fillId="0" borderId="0" applyNumberFormat="0" applyFill="0" applyBorder="0" applyAlignment="0" applyProtection="0"/>
    <xf numFmtId="0" fontId="24" fillId="0" borderId="0" applyNumberFormat="0" applyFill="0" applyBorder="0" applyAlignment="0" applyProtection="0"/>
    <xf numFmtId="0" fontId="23" fillId="0" borderId="0" applyNumberFormat="0" applyFill="0" applyBorder="0" applyAlignment="0" applyProtection="0"/>
    <xf numFmtId="0" fontId="24" fillId="0" borderId="0" applyNumberFormat="0" applyFill="0" applyBorder="0" applyAlignment="0" applyProtection="0"/>
    <xf numFmtId="0" fontId="23" fillId="0" borderId="0" applyNumberFormat="0" applyFill="0" applyBorder="0" applyAlignment="0" applyProtection="0"/>
    <xf numFmtId="0" fontId="24" fillId="0" borderId="0" applyNumberFormat="0" applyFill="0" applyBorder="0" applyAlignment="0" applyProtection="0"/>
    <xf numFmtId="0" fontId="23" fillId="0" borderId="0" applyNumberFormat="0" applyFill="0" applyBorder="0" applyAlignment="0" applyProtection="0"/>
    <xf numFmtId="0" fontId="24" fillId="0" borderId="0" applyNumberFormat="0" applyFill="0" applyBorder="0" applyAlignment="0" applyProtection="0"/>
    <xf numFmtId="0" fontId="23" fillId="0" borderId="0" applyNumberFormat="0" applyFill="0" applyBorder="0" applyAlignment="0" applyProtection="0"/>
    <xf numFmtId="0" fontId="24" fillId="0" borderId="0" applyNumberFormat="0" applyFill="0" applyBorder="0" applyAlignment="0" applyProtection="0"/>
    <xf numFmtId="0" fontId="23" fillId="0" borderId="0" applyNumberFormat="0" applyFill="0" applyBorder="0" applyAlignment="0" applyProtection="0"/>
    <xf numFmtId="0" fontId="24" fillId="0" borderId="0" applyNumberFormat="0" applyFill="0" applyBorder="0" applyAlignment="0" applyProtection="0"/>
    <xf numFmtId="0" fontId="23" fillId="0" borderId="0" applyNumberFormat="0" applyFill="0" applyBorder="0" applyAlignment="0" applyProtection="0"/>
    <xf numFmtId="0" fontId="24" fillId="0" borderId="0" applyNumberFormat="0" applyFill="0" applyBorder="0" applyAlignment="0" applyProtection="0"/>
    <xf numFmtId="0" fontId="23" fillId="0" borderId="0" applyNumberFormat="0" applyFill="0" applyBorder="0" applyAlignment="0" applyProtection="0"/>
    <xf numFmtId="0" fontId="24" fillId="0" borderId="0" applyNumberFormat="0" applyFill="0" applyBorder="0" applyAlignment="0" applyProtection="0"/>
    <xf numFmtId="0" fontId="23" fillId="0" borderId="0" applyNumberFormat="0" applyFill="0" applyBorder="0" applyAlignment="0" applyProtection="0"/>
    <xf numFmtId="0" fontId="24" fillId="0" borderId="0" applyNumberFormat="0" applyFill="0" applyBorder="0" applyAlignment="0" applyProtection="0"/>
    <xf numFmtId="0" fontId="23" fillId="0" borderId="0" applyNumberFormat="0" applyFill="0" applyBorder="0" applyAlignment="0" applyProtection="0"/>
    <xf numFmtId="0" fontId="24" fillId="0" borderId="0" applyNumberFormat="0" applyFill="0" applyBorder="0" applyAlignment="0" applyProtection="0"/>
    <xf numFmtId="0" fontId="23" fillId="0" borderId="0" applyNumberFormat="0" applyFill="0" applyBorder="0" applyAlignment="0" applyProtection="0"/>
    <xf numFmtId="0" fontId="24" fillId="0" borderId="0" applyNumberFormat="0" applyFill="0" applyBorder="0" applyAlignment="0" applyProtection="0"/>
    <xf numFmtId="0" fontId="23" fillId="0" borderId="0" applyNumberFormat="0" applyFill="0" applyBorder="0" applyAlignment="0" applyProtection="0"/>
    <xf numFmtId="0" fontId="24" fillId="0" borderId="0" applyNumberFormat="0" applyFill="0" applyBorder="0" applyAlignment="0" applyProtection="0"/>
    <xf numFmtId="0" fontId="23" fillId="0" borderId="0" applyNumberFormat="0" applyFill="0" applyBorder="0" applyAlignment="0" applyProtection="0"/>
    <xf numFmtId="0" fontId="24" fillId="0" borderId="0" applyNumberFormat="0" applyFill="0" applyBorder="0" applyAlignment="0" applyProtection="0"/>
    <xf numFmtId="0" fontId="23" fillId="0" borderId="0" applyNumberFormat="0" applyFill="0" applyBorder="0" applyAlignment="0" applyProtection="0"/>
    <xf numFmtId="0" fontId="24" fillId="0" borderId="0" applyNumberFormat="0" applyFill="0" applyBorder="0" applyAlignment="0" applyProtection="0"/>
    <xf numFmtId="0" fontId="23" fillId="0" borderId="0" applyNumberFormat="0" applyFill="0" applyBorder="0" applyAlignment="0" applyProtection="0"/>
    <xf numFmtId="0" fontId="24" fillId="0" borderId="0" applyNumberFormat="0" applyFill="0" applyBorder="0" applyAlignment="0" applyProtection="0"/>
    <xf numFmtId="0" fontId="23" fillId="0" borderId="0" applyNumberFormat="0" applyFill="0" applyBorder="0" applyAlignment="0" applyProtection="0"/>
    <xf numFmtId="0" fontId="24" fillId="0" borderId="0" applyNumberFormat="0" applyFill="0" applyBorder="0" applyAlignment="0" applyProtection="0"/>
    <xf numFmtId="0" fontId="23" fillId="0" borderId="0" applyNumberFormat="0" applyFill="0" applyBorder="0" applyAlignment="0" applyProtection="0"/>
    <xf numFmtId="0" fontId="24" fillId="0" borderId="0" applyNumberFormat="0" applyFill="0" applyBorder="0" applyAlignment="0" applyProtection="0"/>
    <xf numFmtId="0" fontId="23" fillId="0" borderId="0" applyNumberFormat="0" applyFill="0" applyBorder="0" applyAlignment="0" applyProtection="0"/>
    <xf numFmtId="0" fontId="24" fillId="0" borderId="0" applyNumberFormat="0" applyFill="0" applyBorder="0" applyAlignment="0" applyProtection="0"/>
    <xf numFmtId="0" fontId="23" fillId="0" borderId="0" applyNumberFormat="0" applyFill="0" applyBorder="0" applyAlignment="0" applyProtection="0"/>
    <xf numFmtId="0" fontId="24" fillId="0" borderId="0" applyNumberFormat="0" applyFill="0" applyBorder="0" applyAlignment="0" applyProtection="0"/>
    <xf numFmtId="0" fontId="23" fillId="0" borderId="0" applyNumberFormat="0" applyFill="0" applyBorder="0" applyAlignment="0" applyProtection="0"/>
    <xf numFmtId="0" fontId="24" fillId="0" borderId="0" applyNumberFormat="0" applyFill="0" applyBorder="0" applyAlignment="0" applyProtection="0"/>
    <xf numFmtId="0" fontId="23" fillId="0" borderId="0" applyNumberFormat="0" applyFill="0" applyBorder="0" applyAlignment="0" applyProtection="0"/>
    <xf numFmtId="0" fontId="24" fillId="0" borderId="0" applyNumberFormat="0" applyFill="0" applyBorder="0" applyAlignment="0" applyProtection="0"/>
    <xf numFmtId="0" fontId="23" fillId="0" borderId="0" applyNumberFormat="0" applyFill="0" applyBorder="0" applyAlignment="0" applyProtection="0"/>
    <xf numFmtId="0" fontId="24" fillId="0" borderId="0" applyNumberFormat="0" applyFill="0" applyBorder="0" applyAlignment="0" applyProtection="0"/>
    <xf numFmtId="0" fontId="23" fillId="0" borderId="0" applyNumberFormat="0" applyFill="0" applyBorder="0" applyAlignment="0" applyProtection="0"/>
    <xf numFmtId="0" fontId="24" fillId="0" borderId="0" applyNumberFormat="0" applyFill="0" applyBorder="0" applyAlignment="0" applyProtection="0"/>
    <xf numFmtId="0" fontId="23" fillId="0" borderId="0" applyNumberFormat="0" applyFill="0" applyBorder="0" applyAlignment="0" applyProtection="0"/>
    <xf numFmtId="0" fontId="24" fillId="0" borderId="0" applyNumberFormat="0" applyFill="0" applyBorder="0" applyAlignment="0" applyProtection="0"/>
    <xf numFmtId="0" fontId="23" fillId="0" borderId="0" applyNumberFormat="0" applyFill="0" applyBorder="0" applyAlignment="0" applyProtection="0"/>
    <xf numFmtId="0" fontId="24" fillId="0" borderId="0" applyNumberFormat="0" applyFill="0" applyBorder="0" applyAlignment="0" applyProtection="0"/>
    <xf numFmtId="0" fontId="23" fillId="0" borderId="0" applyNumberFormat="0" applyFill="0" applyBorder="0" applyAlignment="0" applyProtection="0"/>
    <xf numFmtId="0" fontId="24" fillId="0" borderId="0" applyNumberFormat="0" applyFill="0" applyBorder="0" applyAlignment="0" applyProtection="0"/>
    <xf numFmtId="0" fontId="23" fillId="0" borderId="0" applyNumberFormat="0" applyFill="0" applyBorder="0" applyAlignment="0" applyProtection="0"/>
    <xf numFmtId="0" fontId="24" fillId="0" borderId="0" applyNumberFormat="0" applyFill="0" applyBorder="0" applyAlignment="0" applyProtection="0"/>
    <xf numFmtId="0" fontId="23" fillId="0" borderId="0" applyNumberFormat="0" applyFill="0" applyBorder="0" applyAlignment="0" applyProtection="0"/>
    <xf numFmtId="0" fontId="24" fillId="0" borderId="0" applyNumberFormat="0" applyFill="0" applyBorder="0" applyAlignment="0" applyProtection="0"/>
    <xf numFmtId="0" fontId="23" fillId="0" borderId="0" applyNumberFormat="0" applyFill="0" applyBorder="0" applyAlignment="0" applyProtection="0"/>
    <xf numFmtId="0" fontId="24" fillId="0" borderId="0" applyNumberFormat="0" applyFill="0" applyBorder="0" applyAlignment="0" applyProtection="0"/>
    <xf numFmtId="0" fontId="23" fillId="0" borderId="0" applyNumberFormat="0" applyFill="0" applyBorder="0" applyAlignment="0" applyProtection="0"/>
    <xf numFmtId="0" fontId="24" fillId="0" borderId="0" applyNumberFormat="0" applyFill="0" applyBorder="0" applyAlignment="0" applyProtection="0"/>
    <xf numFmtId="0" fontId="23" fillId="0" borderId="0" applyNumberFormat="0" applyFill="0" applyBorder="0" applyAlignment="0" applyProtection="0"/>
    <xf numFmtId="0" fontId="24" fillId="0" borderId="0" applyNumberFormat="0" applyFill="0" applyBorder="0" applyAlignment="0" applyProtection="0"/>
    <xf numFmtId="0" fontId="23" fillId="0" borderId="0" applyNumberFormat="0" applyFill="0" applyBorder="0" applyAlignment="0" applyProtection="0"/>
    <xf numFmtId="0" fontId="24" fillId="0" borderId="0" applyNumberFormat="0" applyFill="0" applyBorder="0" applyAlignment="0" applyProtection="0"/>
    <xf numFmtId="0" fontId="23" fillId="0" borderId="0" applyNumberFormat="0" applyFill="0" applyBorder="0" applyAlignment="0" applyProtection="0"/>
    <xf numFmtId="0" fontId="24" fillId="0" borderId="0" applyNumberFormat="0" applyFill="0" applyBorder="0" applyAlignment="0" applyProtection="0"/>
    <xf numFmtId="0" fontId="23" fillId="0" borderId="0" applyNumberFormat="0" applyFill="0" applyBorder="0" applyAlignment="0" applyProtection="0"/>
    <xf numFmtId="0" fontId="24" fillId="0" borderId="0" applyNumberFormat="0" applyFill="0" applyBorder="0" applyAlignment="0" applyProtection="0"/>
    <xf numFmtId="0" fontId="23" fillId="0" borderId="0" applyNumberFormat="0" applyFill="0" applyBorder="0" applyAlignment="0" applyProtection="0"/>
    <xf numFmtId="0" fontId="24" fillId="0" borderId="0" applyNumberFormat="0" applyFill="0" applyBorder="0" applyAlignment="0" applyProtection="0"/>
    <xf numFmtId="0" fontId="23" fillId="0" borderId="0" applyNumberFormat="0" applyFill="0" applyBorder="0" applyAlignment="0" applyProtection="0"/>
    <xf numFmtId="0" fontId="24" fillId="0" borderId="0" applyNumberFormat="0" applyFill="0" applyBorder="0" applyAlignment="0" applyProtection="0"/>
    <xf numFmtId="0" fontId="23" fillId="0" borderId="0" applyNumberFormat="0" applyFill="0" applyBorder="0" applyAlignment="0" applyProtection="0"/>
    <xf numFmtId="0" fontId="24" fillId="0" borderId="0" applyNumberFormat="0" applyFill="0" applyBorder="0" applyAlignment="0" applyProtection="0"/>
    <xf numFmtId="0" fontId="23" fillId="0" borderId="0" applyNumberFormat="0" applyFill="0" applyBorder="0" applyAlignment="0" applyProtection="0"/>
    <xf numFmtId="0" fontId="24" fillId="0" borderId="0" applyNumberFormat="0" applyFill="0" applyBorder="0" applyAlignment="0" applyProtection="0"/>
    <xf numFmtId="0" fontId="23" fillId="0" borderId="0" applyNumberFormat="0" applyFill="0" applyBorder="0" applyAlignment="0" applyProtection="0"/>
    <xf numFmtId="0" fontId="24" fillId="0" borderId="0" applyNumberFormat="0" applyFill="0" applyBorder="0" applyAlignment="0" applyProtection="0"/>
    <xf numFmtId="0" fontId="23" fillId="0" borderId="0" applyNumberFormat="0" applyFill="0" applyBorder="0" applyAlignment="0" applyProtection="0"/>
    <xf numFmtId="0" fontId="24" fillId="0" borderId="0" applyNumberFormat="0" applyFill="0" applyBorder="0" applyAlignment="0" applyProtection="0"/>
    <xf numFmtId="0" fontId="23" fillId="0" borderId="0" applyNumberFormat="0" applyFill="0" applyBorder="0" applyAlignment="0" applyProtection="0"/>
    <xf numFmtId="0" fontId="24" fillId="0" borderId="0" applyNumberFormat="0" applyFill="0" applyBorder="0" applyAlignment="0" applyProtection="0"/>
    <xf numFmtId="0" fontId="23" fillId="0" borderId="0" applyNumberFormat="0" applyFill="0" applyBorder="0" applyAlignment="0" applyProtection="0"/>
    <xf numFmtId="0" fontId="24" fillId="0" borderId="0" applyNumberFormat="0" applyFill="0" applyBorder="0" applyAlignment="0" applyProtection="0"/>
    <xf numFmtId="0" fontId="23" fillId="0" borderId="0" applyNumberFormat="0" applyFill="0" applyBorder="0" applyAlignment="0" applyProtection="0"/>
    <xf numFmtId="0" fontId="24" fillId="0" borderId="0" applyNumberFormat="0" applyFill="0" applyBorder="0" applyAlignment="0" applyProtection="0"/>
    <xf numFmtId="0" fontId="23" fillId="0" borderId="0" applyNumberFormat="0" applyFill="0" applyBorder="0" applyAlignment="0" applyProtection="0"/>
    <xf numFmtId="0" fontId="24" fillId="0" borderId="0" applyNumberFormat="0" applyFill="0" applyBorder="0" applyAlignment="0" applyProtection="0"/>
    <xf numFmtId="0" fontId="23" fillId="0" borderId="0" applyNumberFormat="0" applyFill="0" applyBorder="0" applyAlignment="0" applyProtection="0"/>
    <xf numFmtId="0" fontId="24" fillId="0" borderId="0" applyNumberFormat="0" applyFill="0" applyBorder="0" applyAlignment="0" applyProtection="0"/>
    <xf numFmtId="0" fontId="23" fillId="0" borderId="0" applyNumberFormat="0" applyFill="0" applyBorder="0" applyAlignment="0" applyProtection="0"/>
    <xf numFmtId="0" fontId="24" fillId="0" borderId="0" applyNumberFormat="0" applyFill="0" applyBorder="0" applyAlignment="0" applyProtection="0"/>
    <xf numFmtId="0" fontId="23" fillId="0" borderId="0" applyNumberFormat="0" applyFill="0" applyBorder="0" applyAlignment="0" applyProtection="0"/>
    <xf numFmtId="0" fontId="24" fillId="0" borderId="0" applyNumberFormat="0" applyFill="0" applyBorder="0" applyAlignment="0" applyProtection="0"/>
    <xf numFmtId="0" fontId="23" fillId="0" borderId="0" applyNumberFormat="0" applyFill="0" applyBorder="0" applyAlignment="0" applyProtection="0"/>
    <xf numFmtId="0" fontId="24" fillId="0" borderId="0" applyNumberFormat="0" applyFill="0" applyBorder="0" applyAlignment="0" applyProtection="0"/>
    <xf numFmtId="0" fontId="23" fillId="0" borderId="0" applyNumberFormat="0" applyFill="0" applyBorder="0" applyAlignment="0" applyProtection="0"/>
    <xf numFmtId="0" fontId="24" fillId="0" borderId="0" applyNumberFormat="0" applyFill="0" applyBorder="0" applyAlignment="0" applyProtection="0"/>
    <xf numFmtId="0" fontId="23" fillId="0" borderId="0" applyNumberFormat="0" applyFill="0" applyBorder="0" applyAlignment="0" applyProtection="0"/>
    <xf numFmtId="0" fontId="24" fillId="0" borderId="0" applyNumberFormat="0" applyFill="0" applyBorder="0" applyAlignment="0" applyProtection="0"/>
    <xf numFmtId="0" fontId="23" fillId="0" borderId="0" applyNumberFormat="0" applyFill="0" applyBorder="0" applyAlignment="0" applyProtection="0"/>
    <xf numFmtId="0" fontId="24" fillId="0" borderId="0" applyNumberFormat="0" applyFill="0" applyBorder="0" applyAlignment="0" applyProtection="0"/>
    <xf numFmtId="0" fontId="23" fillId="0" borderId="0" applyNumberFormat="0" applyFill="0" applyBorder="0" applyAlignment="0" applyProtection="0"/>
    <xf numFmtId="0" fontId="24" fillId="0" borderId="0" applyNumberFormat="0" applyFill="0" applyBorder="0" applyAlignment="0" applyProtection="0"/>
    <xf numFmtId="0" fontId="23" fillId="0" borderId="0" applyNumberFormat="0" applyFill="0" applyBorder="0" applyAlignment="0" applyProtection="0"/>
    <xf numFmtId="0" fontId="24" fillId="0" borderId="0" applyNumberFormat="0" applyFill="0" applyBorder="0" applyAlignment="0" applyProtection="0"/>
    <xf numFmtId="0" fontId="23" fillId="0" borderId="0" applyNumberFormat="0" applyFill="0" applyBorder="0" applyAlignment="0" applyProtection="0"/>
    <xf numFmtId="0" fontId="24" fillId="0" borderId="0" applyNumberFormat="0" applyFill="0" applyBorder="0" applyAlignment="0" applyProtection="0"/>
    <xf numFmtId="0" fontId="23" fillId="0" borderId="0" applyNumberFormat="0" applyFill="0" applyBorder="0" applyAlignment="0" applyProtection="0"/>
    <xf numFmtId="0" fontId="24" fillId="0" borderId="0" applyNumberFormat="0" applyFill="0" applyBorder="0" applyAlignment="0" applyProtection="0"/>
    <xf numFmtId="0" fontId="23" fillId="0" borderId="0" applyNumberFormat="0" applyFill="0" applyBorder="0" applyAlignment="0" applyProtection="0"/>
    <xf numFmtId="0" fontId="24" fillId="0" borderId="0" applyNumberFormat="0" applyFill="0" applyBorder="0" applyAlignment="0" applyProtection="0"/>
    <xf numFmtId="0" fontId="23" fillId="0" borderId="0" applyNumberFormat="0" applyFill="0" applyBorder="0" applyAlignment="0" applyProtection="0"/>
    <xf numFmtId="0" fontId="24" fillId="0" borderId="0" applyNumberFormat="0" applyFill="0" applyBorder="0" applyAlignment="0" applyProtection="0"/>
    <xf numFmtId="0" fontId="23" fillId="0" borderId="0" applyNumberFormat="0" applyFill="0" applyBorder="0" applyAlignment="0" applyProtection="0"/>
    <xf numFmtId="0" fontId="24" fillId="0" borderId="0" applyNumberFormat="0" applyFill="0" applyBorder="0" applyAlignment="0" applyProtection="0"/>
    <xf numFmtId="0" fontId="23"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3" fillId="0" borderId="0" applyNumberFormat="0" applyFill="0" applyBorder="0" applyAlignment="0" applyProtection="0">
      <alignment vertical="top"/>
      <protection locked="0"/>
    </xf>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cellStyleXfs>
  <cellXfs count="175">
    <xf numFmtId="0" fontId="0" fillId="0" borderId="0" xfId="0"/>
    <xf numFmtId="0" fontId="9" fillId="2" borderId="0" xfId="0" applyFont="1" applyFill="1" applyBorder="1"/>
    <xf numFmtId="166" fontId="34" fillId="0" borderId="0" xfId="0" applyNumberFormat="1" applyFont="1" applyBorder="1" applyAlignment="1">
      <alignment vertical="center"/>
    </xf>
    <xf numFmtId="0" fontId="25" fillId="2" borderId="19" xfId="0" applyNumberFormat="1" applyFont="1" applyFill="1" applyBorder="1" applyAlignment="1" applyProtection="1">
      <alignment vertical="center"/>
    </xf>
    <xf numFmtId="0" fontId="13" fillId="0" borderId="5" xfId="0" applyFont="1" applyFill="1" applyBorder="1"/>
    <xf numFmtId="0" fontId="9" fillId="2" borderId="0" xfId="0" applyFont="1" applyFill="1"/>
    <xf numFmtId="0" fontId="20" fillId="0" borderId="5" xfId="0" applyFont="1" applyFill="1" applyBorder="1"/>
    <xf numFmtId="166" fontId="9" fillId="0" borderId="0" xfId="0" applyNumberFormat="1" applyFont="1" applyFill="1" applyBorder="1" applyAlignment="1" applyProtection="1">
      <alignment vertical="center"/>
    </xf>
    <xf numFmtId="0" fontId="11" fillId="0" borderId="5" xfId="180" applyFont="1" applyFill="1" applyBorder="1" applyAlignment="1" applyProtection="1"/>
    <xf numFmtId="0" fontId="30" fillId="0" borderId="5" xfId="180" applyFont="1" applyFill="1" applyBorder="1" applyAlignment="1" applyProtection="1"/>
    <xf numFmtId="0" fontId="25" fillId="2" borderId="5" xfId="0" applyNumberFormat="1" applyFont="1" applyFill="1" applyBorder="1" applyAlignment="1" applyProtection="1">
      <alignment vertical="center"/>
    </xf>
    <xf numFmtId="0" fontId="12" fillId="0" borderId="5" xfId="0" applyFont="1" applyFill="1" applyBorder="1"/>
    <xf numFmtId="0" fontId="26" fillId="3" borderId="7" xfId="0" applyFont="1" applyFill="1" applyBorder="1"/>
    <xf numFmtId="0" fontId="27" fillId="3" borderId="17" xfId="0" applyFont="1" applyFill="1" applyBorder="1"/>
    <xf numFmtId="0" fontId="26" fillId="3" borderId="13" xfId="0" applyFont="1" applyFill="1" applyBorder="1"/>
    <xf numFmtId="0" fontId="28" fillId="3" borderId="7" xfId="0" applyFont="1" applyFill="1" applyBorder="1" applyAlignment="1">
      <alignment vertical="center"/>
    </xf>
    <xf numFmtId="2" fontId="26" fillId="3" borderId="8" xfId="0" applyNumberFormat="1" applyFont="1" applyFill="1" applyBorder="1" applyAlignment="1">
      <alignment horizontal="left"/>
    </xf>
    <xf numFmtId="0" fontId="28" fillId="3" borderId="1" xfId="0" applyFont="1" applyFill="1" applyBorder="1" applyAlignment="1">
      <alignment vertical="center"/>
    </xf>
    <xf numFmtId="0" fontId="26" fillId="3" borderId="14" xfId="0" applyFont="1" applyFill="1" applyBorder="1"/>
    <xf numFmtId="0" fontId="26" fillId="3" borderId="0" xfId="0" applyFont="1" applyFill="1" applyBorder="1"/>
    <xf numFmtId="0" fontId="25" fillId="2" borderId="0" xfId="0" applyNumberFormat="1" applyFont="1" applyFill="1" applyBorder="1" applyAlignment="1" applyProtection="1">
      <alignment vertical="center"/>
    </xf>
    <xf numFmtId="1" fontId="25" fillId="2" borderId="0" xfId="0" applyNumberFormat="1" applyFont="1" applyFill="1" applyBorder="1" applyAlignment="1" applyProtection="1">
      <alignment vertical="center"/>
    </xf>
    <xf numFmtId="1" fontId="25" fillId="2" borderId="0" xfId="0" applyNumberFormat="1" applyFont="1" applyFill="1" applyBorder="1" applyAlignment="1" applyProtection="1">
      <alignment horizontal="right" vertical="center"/>
    </xf>
    <xf numFmtId="2" fontId="25" fillId="2" borderId="0" xfId="0" applyNumberFormat="1" applyFont="1" applyFill="1" applyBorder="1" applyAlignment="1" applyProtection="1">
      <alignment horizontal="right" vertical="center"/>
    </xf>
    <xf numFmtId="0" fontId="25" fillId="0" borderId="0" xfId="0" applyNumberFormat="1" applyFont="1" applyFill="1" applyBorder="1" applyAlignment="1" applyProtection="1">
      <alignment horizontal="left" vertical="center"/>
    </xf>
    <xf numFmtId="0" fontId="25" fillId="2" borderId="0" xfId="0" applyFont="1" applyFill="1" applyBorder="1"/>
    <xf numFmtId="0" fontId="25" fillId="2" borderId="9" xfId="0" applyFont="1" applyFill="1" applyBorder="1"/>
    <xf numFmtId="0" fontId="25" fillId="2" borderId="4" xfId="0" applyFont="1" applyFill="1" applyBorder="1"/>
    <xf numFmtId="0" fontId="22" fillId="2" borderId="0" xfId="0" applyFont="1" applyFill="1" applyBorder="1"/>
    <xf numFmtId="0" fontId="26" fillId="0" borderId="0" xfId="0" applyFont="1" applyFill="1" applyBorder="1"/>
    <xf numFmtId="0" fontId="25" fillId="2" borderId="6" xfId="0" applyFont="1" applyFill="1" applyBorder="1"/>
    <xf numFmtId="0" fontId="25" fillId="2" borderId="0" xfId="0" applyFont="1" applyFill="1"/>
    <xf numFmtId="0" fontId="26" fillId="3" borderId="17" xfId="0" applyFont="1" applyFill="1" applyBorder="1"/>
    <xf numFmtId="0" fontId="26" fillId="3" borderId="2" xfId="0" applyFont="1" applyFill="1" applyBorder="1"/>
    <xf numFmtId="0" fontId="22" fillId="2" borderId="2" xfId="0" applyFont="1" applyFill="1" applyBorder="1"/>
    <xf numFmtId="0" fontId="29" fillId="3" borderId="0" xfId="0" applyFont="1" applyFill="1" applyBorder="1"/>
    <xf numFmtId="0" fontId="22" fillId="2" borderId="7" xfId="0" applyFont="1" applyFill="1" applyBorder="1"/>
    <xf numFmtId="0" fontId="27" fillId="3" borderId="0" xfId="0" applyFont="1" applyFill="1" applyBorder="1"/>
    <xf numFmtId="0" fontId="25" fillId="2" borderId="0" xfId="0" applyNumberFormat="1" applyFont="1" applyFill="1" applyBorder="1" applyAlignment="1" applyProtection="1">
      <alignment horizontal="left" vertical="center"/>
    </xf>
    <xf numFmtId="0" fontId="21" fillId="2" borderId="18" xfId="0" applyFont="1" applyFill="1" applyBorder="1"/>
    <xf numFmtId="0" fontId="21" fillId="2" borderId="0" xfId="0" applyFont="1" applyFill="1" applyBorder="1"/>
    <xf numFmtId="0" fontId="21" fillId="0" borderId="0" xfId="0" applyFont="1" applyFill="1" applyBorder="1"/>
    <xf numFmtId="0" fontId="21" fillId="2" borderId="0" xfId="0" applyFont="1" applyFill="1"/>
    <xf numFmtId="0" fontId="21" fillId="2" borderId="3" xfId="0" applyFont="1" applyFill="1" applyBorder="1"/>
    <xf numFmtId="0" fontId="21" fillId="2" borderId="15" xfId="0" applyFont="1" applyFill="1" applyBorder="1"/>
    <xf numFmtId="0" fontId="21" fillId="2" borderId="6" xfId="0" applyFont="1" applyFill="1" applyBorder="1"/>
    <xf numFmtId="0" fontId="31" fillId="2" borderId="0" xfId="0" applyFont="1" applyFill="1"/>
    <xf numFmtId="0" fontId="31" fillId="2" borderId="5" xfId="0" applyFont="1" applyFill="1" applyBorder="1"/>
    <xf numFmtId="2" fontId="21" fillId="2" borderId="18" xfId="0" applyNumberFormat="1" applyFont="1" applyFill="1" applyBorder="1"/>
    <xf numFmtId="164" fontId="21" fillId="2" borderId="18" xfId="0" applyNumberFormat="1" applyFont="1" applyFill="1" applyBorder="1"/>
    <xf numFmtId="0" fontId="32" fillId="2" borderId="0" xfId="0" applyFont="1" applyFill="1"/>
    <xf numFmtId="49" fontId="32" fillId="2" borderId="0" xfId="0" applyNumberFormat="1" applyFont="1" applyFill="1"/>
    <xf numFmtId="0" fontId="32" fillId="2" borderId="4" xfId="0" applyFont="1" applyFill="1" applyBorder="1"/>
    <xf numFmtId="49" fontId="32" fillId="2" borderId="4" xfId="0" applyNumberFormat="1" applyFont="1" applyFill="1" applyBorder="1"/>
    <xf numFmtId="0" fontId="32" fillId="2" borderId="6" xfId="0" applyFont="1" applyFill="1" applyBorder="1"/>
    <xf numFmtId="0" fontId="33" fillId="2" borderId="0" xfId="0" applyFont="1" applyFill="1" applyBorder="1"/>
    <xf numFmtId="49" fontId="33" fillId="2" borderId="0" xfId="0" applyNumberFormat="1" applyFont="1" applyFill="1" applyBorder="1"/>
    <xf numFmtId="0" fontId="32" fillId="2" borderId="0" xfId="0" applyFont="1" applyFill="1" applyBorder="1"/>
    <xf numFmtId="49" fontId="32" fillId="2" borderId="0" xfId="0" applyNumberFormat="1" applyFont="1" applyFill="1" applyBorder="1"/>
    <xf numFmtId="0" fontId="33" fillId="2" borderId="9" xfId="0" applyFont="1" applyFill="1" applyBorder="1"/>
    <xf numFmtId="49" fontId="33" fillId="2" borderId="9" xfId="0" applyNumberFormat="1" applyFont="1" applyFill="1" applyBorder="1"/>
    <xf numFmtId="0" fontId="32" fillId="2" borderId="0" xfId="0" applyFont="1" applyFill="1" applyBorder="1" applyAlignment="1">
      <alignment vertical="top"/>
    </xf>
    <xf numFmtId="0" fontId="32" fillId="2" borderId="0" xfId="0" applyFont="1" applyFill="1" applyAlignment="1">
      <alignment horizontal="left" vertical="center" indent="2"/>
    </xf>
    <xf numFmtId="0" fontId="32" fillId="2" borderId="0" xfId="0" applyFont="1" applyFill="1" applyBorder="1" applyAlignment="1">
      <alignment vertical="top" wrapText="1"/>
    </xf>
    <xf numFmtId="49" fontId="32" fillId="2" borderId="0" xfId="0" applyNumberFormat="1" applyFont="1" applyFill="1" applyBorder="1" applyAlignment="1">
      <alignment vertical="top" wrapText="1"/>
    </xf>
    <xf numFmtId="0" fontId="32" fillId="2" borderId="0" xfId="180" applyFont="1" applyFill="1" applyBorder="1" applyAlignment="1" applyProtection="1">
      <alignment vertical="top"/>
    </xf>
    <xf numFmtId="164" fontId="32" fillId="2" borderId="0" xfId="0" applyNumberFormat="1" applyFont="1" applyFill="1" applyAlignment="1">
      <alignment horizontal="left" vertical="center" indent="2"/>
    </xf>
    <xf numFmtId="49" fontId="32" fillId="2" borderId="0" xfId="0" applyNumberFormat="1" applyFont="1" applyFill="1" applyBorder="1" applyAlignment="1">
      <alignment vertical="top"/>
    </xf>
    <xf numFmtId="2" fontId="25" fillId="2" borderId="9" xfId="0" applyNumberFormat="1" applyFont="1" applyFill="1" applyBorder="1" applyAlignment="1" applyProtection="1">
      <alignment vertical="center"/>
    </xf>
    <xf numFmtId="0" fontId="32" fillId="2" borderId="0" xfId="0" applyNumberFormat="1" applyFont="1" applyFill="1" applyBorder="1" applyAlignment="1">
      <alignment horizontal="left" vertical="top"/>
    </xf>
    <xf numFmtId="0" fontId="20" fillId="2" borderId="0" xfId="0" applyFont="1" applyFill="1"/>
    <xf numFmtId="2" fontId="20" fillId="2" borderId="0" xfId="0" applyNumberFormat="1" applyFont="1" applyFill="1"/>
    <xf numFmtId="0" fontId="20" fillId="2" borderId="3" xfId="0" applyFont="1" applyFill="1" applyBorder="1"/>
    <xf numFmtId="0" fontId="20" fillId="2" borderId="4" xfId="0" applyFont="1" applyFill="1" applyBorder="1"/>
    <xf numFmtId="2" fontId="20" fillId="2" borderId="4" xfId="0" applyNumberFormat="1" applyFont="1" applyFill="1" applyBorder="1"/>
    <xf numFmtId="0" fontId="20" fillId="2" borderId="15" xfId="0" applyFont="1" applyFill="1" applyBorder="1"/>
    <xf numFmtId="0" fontId="20" fillId="2" borderId="6" xfId="0" applyFont="1" applyFill="1" applyBorder="1"/>
    <xf numFmtId="0" fontId="20" fillId="2" borderId="0" xfId="0" applyNumberFormat="1" applyFont="1" applyFill="1" applyBorder="1" applyAlignment="1" applyProtection="1">
      <alignment horizontal="left" vertical="center"/>
    </xf>
    <xf numFmtId="1" fontId="20" fillId="2" borderId="0" xfId="0" applyNumberFormat="1" applyFont="1" applyFill="1" applyBorder="1" applyAlignment="1" applyProtection="1">
      <alignment vertical="center"/>
    </xf>
    <xf numFmtId="0" fontId="20" fillId="0" borderId="0" xfId="0" applyNumberFormat="1" applyFont="1" applyFill="1" applyBorder="1" applyAlignment="1" applyProtection="1">
      <alignment horizontal="left" vertical="center"/>
    </xf>
    <xf numFmtId="166" fontId="20" fillId="0" borderId="0" xfId="0" applyNumberFormat="1" applyFont="1" applyFill="1" applyBorder="1" applyAlignment="1" applyProtection="1">
      <alignment vertical="center"/>
    </xf>
    <xf numFmtId="164" fontId="20" fillId="2" borderId="18" xfId="0" applyNumberFormat="1" applyFont="1" applyFill="1" applyBorder="1" applyAlignment="1" applyProtection="1">
      <alignment vertical="center"/>
    </xf>
    <xf numFmtId="166" fontId="20" fillId="2" borderId="0" xfId="0" applyNumberFormat="1" applyFont="1" applyFill="1" applyBorder="1" applyAlignment="1" applyProtection="1">
      <alignment vertical="center"/>
    </xf>
    <xf numFmtId="2" fontId="20" fillId="2" borderId="0" xfId="0" applyNumberFormat="1" applyFont="1" applyFill="1" applyBorder="1"/>
    <xf numFmtId="10" fontId="20" fillId="0" borderId="0" xfId="0" applyNumberFormat="1" applyFont="1" applyFill="1" applyBorder="1" applyAlignment="1" applyProtection="1">
      <alignment horizontal="left" vertical="center" indent="2"/>
    </xf>
    <xf numFmtId="165" fontId="20" fillId="2" borderId="0" xfId="0" applyNumberFormat="1" applyFont="1" applyFill="1" applyBorder="1" applyAlignment="1" applyProtection="1">
      <alignment horizontal="right" vertical="center"/>
    </xf>
    <xf numFmtId="2" fontId="20" fillId="2" borderId="0" xfId="0" applyNumberFormat="1" applyFont="1" applyFill="1" applyBorder="1" applyAlignment="1" applyProtection="1">
      <alignment horizontal="right" vertical="center"/>
    </xf>
    <xf numFmtId="1" fontId="20" fillId="2" borderId="0" xfId="0" applyNumberFormat="1" applyFont="1" applyFill="1" applyBorder="1" applyAlignment="1" applyProtection="1">
      <alignment horizontal="right" vertical="center"/>
    </xf>
    <xf numFmtId="10" fontId="20" fillId="2" borderId="0" xfId="0" applyNumberFormat="1" applyFont="1" applyFill="1" applyBorder="1" applyAlignment="1" applyProtection="1">
      <alignment horizontal="left" vertical="center" indent="2"/>
    </xf>
    <xf numFmtId="0" fontId="20" fillId="2" borderId="0" xfId="0" applyFont="1" applyFill="1" applyBorder="1"/>
    <xf numFmtId="164" fontId="20" fillId="0" borderId="0" xfId="0" applyNumberFormat="1" applyFont="1" applyFill="1" applyBorder="1" applyAlignment="1" applyProtection="1">
      <alignment horizontal="left" vertical="center" indent="2"/>
    </xf>
    <xf numFmtId="164" fontId="20" fillId="2" borderId="18" xfId="0" applyNumberFormat="1" applyFont="1" applyFill="1" applyBorder="1" applyAlignment="1" applyProtection="1">
      <alignment horizontal="right" vertical="center"/>
    </xf>
    <xf numFmtId="164" fontId="20" fillId="2" borderId="0" xfId="0" applyNumberFormat="1" applyFont="1" applyFill="1" applyBorder="1" applyAlignment="1" applyProtection="1">
      <alignment horizontal="right" vertical="center"/>
    </xf>
    <xf numFmtId="0" fontId="20" fillId="0" borderId="0" xfId="0" applyNumberFormat="1" applyFont="1" applyFill="1" applyBorder="1" applyAlignment="1" applyProtection="1">
      <alignment horizontal="left" vertical="center" indent="2"/>
    </xf>
    <xf numFmtId="3" fontId="20" fillId="0" borderId="0" xfId="0" applyNumberFormat="1" applyFont="1" applyFill="1" applyBorder="1" applyAlignment="1" applyProtection="1">
      <alignment horizontal="left" vertical="center" indent="2"/>
    </xf>
    <xf numFmtId="164" fontId="20" fillId="2" borderId="20" xfId="0" applyNumberFormat="1" applyFont="1" applyFill="1" applyBorder="1" applyAlignment="1" applyProtection="1">
      <alignment horizontal="right" vertical="center"/>
    </xf>
    <xf numFmtId="3" fontId="20" fillId="0" borderId="0" xfId="0" applyNumberFormat="1" applyFont="1" applyFill="1" applyBorder="1" applyAlignment="1" applyProtection="1">
      <alignment horizontal="left" vertical="center" indent="3"/>
    </xf>
    <xf numFmtId="3" fontId="20" fillId="0" borderId="11" xfId="0" applyNumberFormat="1" applyFont="1" applyFill="1" applyBorder="1" applyAlignment="1" applyProtection="1">
      <alignment horizontal="left" vertical="center" indent="3"/>
    </xf>
    <xf numFmtId="2" fontId="20" fillId="2" borderId="18" xfId="0" applyNumberFormat="1" applyFont="1" applyFill="1" applyBorder="1" applyAlignment="1" applyProtection="1">
      <alignment horizontal="right" vertical="center"/>
    </xf>
    <xf numFmtId="0" fontId="20" fillId="2" borderId="10" xfId="0" applyFont="1" applyFill="1" applyBorder="1"/>
    <xf numFmtId="0" fontId="20" fillId="2" borderId="11" xfId="0" applyFont="1" applyFill="1" applyBorder="1"/>
    <xf numFmtId="2" fontId="20" fillId="2" borderId="11" xfId="0" applyNumberFormat="1" applyFont="1" applyFill="1" applyBorder="1"/>
    <xf numFmtId="0" fontId="20" fillId="2" borderId="12" xfId="0" applyFont="1" applyFill="1" applyBorder="1"/>
    <xf numFmtId="0" fontId="19" fillId="2" borderId="0" xfId="0" applyNumberFormat="1" applyFont="1" applyFill="1" applyBorder="1" applyAlignment="1" applyProtection="1">
      <alignment horizontal="left" vertical="center"/>
    </xf>
    <xf numFmtId="0" fontId="18" fillId="2" borderId="18" xfId="0" applyFont="1" applyFill="1" applyBorder="1"/>
    <xf numFmtId="0" fontId="25" fillId="2" borderId="17" xfId="0" applyFont="1" applyFill="1" applyBorder="1"/>
    <xf numFmtId="0" fontId="17" fillId="2" borderId="2" xfId="0" applyFont="1" applyFill="1" applyBorder="1"/>
    <xf numFmtId="0" fontId="25" fillId="2" borderId="7" xfId="0" applyFont="1" applyFill="1" applyBorder="1"/>
    <xf numFmtId="0" fontId="17" fillId="2" borderId="0" xfId="0" applyFont="1" applyFill="1" applyBorder="1"/>
    <xf numFmtId="0" fontId="35" fillId="2" borderId="0" xfId="0" applyFont="1" applyFill="1" applyBorder="1"/>
    <xf numFmtId="0" fontId="17" fillId="2" borderId="18" xfId="0" applyFont="1" applyFill="1" applyBorder="1"/>
    <xf numFmtId="0" fontId="17" fillId="5" borderId="0" xfId="0" applyFont="1" applyFill="1" applyBorder="1"/>
    <xf numFmtId="0" fontId="17" fillId="6" borderId="0" xfId="0" applyFont="1" applyFill="1" applyBorder="1"/>
    <xf numFmtId="0" fontId="17" fillId="7" borderId="0" xfId="0" applyFont="1" applyFill="1" applyBorder="1"/>
    <xf numFmtId="0" fontId="17" fillId="8" borderId="0" xfId="0" applyFont="1" applyFill="1" applyBorder="1"/>
    <xf numFmtId="0" fontId="17" fillId="2" borderId="7" xfId="0" applyFont="1" applyFill="1" applyBorder="1"/>
    <xf numFmtId="0" fontId="17" fillId="9" borderId="0" xfId="0" applyFont="1" applyFill="1" applyBorder="1"/>
    <xf numFmtId="0" fontId="17" fillId="10" borderId="0" xfId="0" applyFont="1" applyFill="1" applyBorder="1"/>
    <xf numFmtId="0" fontId="17" fillId="11" borderId="0" xfId="0" applyFont="1" applyFill="1" applyBorder="1"/>
    <xf numFmtId="0" fontId="17" fillId="12" borderId="0" xfId="0" applyFont="1" applyFill="1" applyBorder="1"/>
    <xf numFmtId="0" fontId="25" fillId="2" borderId="16" xfId="0" applyFont="1" applyFill="1" applyBorder="1"/>
    <xf numFmtId="0" fontId="27" fillId="2" borderId="9" xfId="0" applyFont="1" applyFill="1" applyBorder="1"/>
    <xf numFmtId="164" fontId="21" fillId="2" borderId="21" xfId="0" applyNumberFormat="1" applyFont="1" applyFill="1" applyBorder="1"/>
    <xf numFmtId="0" fontId="26" fillId="2" borderId="0" xfId="0" applyFont="1" applyFill="1" applyBorder="1"/>
    <xf numFmtId="2" fontId="21" fillId="2" borderId="0" xfId="0" applyNumberFormat="1" applyFont="1" applyFill="1" applyBorder="1"/>
    <xf numFmtId="164" fontId="21" fillId="2" borderId="20" xfId="0" applyNumberFormat="1" applyFont="1" applyFill="1" applyBorder="1"/>
    <xf numFmtId="164" fontId="21" fillId="2" borderId="0" xfId="0" applyNumberFormat="1" applyFont="1" applyFill="1" applyBorder="1"/>
    <xf numFmtId="0" fontId="31" fillId="2" borderId="19" xfId="0" applyFont="1" applyFill="1" applyBorder="1"/>
    <xf numFmtId="0" fontId="21" fillId="2" borderId="5" xfId="0" applyFont="1" applyFill="1" applyBorder="1"/>
    <xf numFmtId="0" fontId="17" fillId="0" borderId="0" xfId="0" applyNumberFormat="1" applyFont="1" applyFill="1" applyBorder="1" applyAlignment="1" applyProtection="1">
      <alignment horizontal="left" vertical="center"/>
    </xf>
    <xf numFmtId="166" fontId="17" fillId="0" borderId="0" xfId="0" applyNumberFormat="1" applyFont="1" applyFill="1" applyBorder="1" applyAlignment="1" applyProtection="1">
      <alignment vertical="center"/>
    </xf>
    <xf numFmtId="0" fontId="17" fillId="2" borderId="0" xfId="0" applyNumberFormat="1" applyFont="1" applyFill="1" applyBorder="1" applyAlignment="1" applyProtection="1">
      <alignment horizontal="left" vertical="center"/>
    </xf>
    <xf numFmtId="1" fontId="25" fillId="2" borderId="0" xfId="0" applyNumberFormat="1" applyFont="1" applyFill="1" applyBorder="1" applyAlignment="1" applyProtection="1">
      <alignment horizontal="left" vertical="center"/>
    </xf>
    <xf numFmtId="2" fontId="25" fillId="2" borderId="0" xfId="0" applyNumberFormat="1" applyFont="1" applyFill="1" applyBorder="1" applyAlignment="1" applyProtection="1">
      <alignment horizontal="left" vertical="center"/>
    </xf>
    <xf numFmtId="2" fontId="25" fillId="2" borderId="0" xfId="0" applyNumberFormat="1" applyFont="1" applyFill="1" applyBorder="1" applyAlignment="1" applyProtection="1">
      <alignment vertical="center"/>
    </xf>
    <xf numFmtId="0" fontId="25" fillId="2" borderId="9" xfId="0" applyNumberFormat="1" applyFont="1" applyFill="1" applyBorder="1" applyAlignment="1" applyProtection="1">
      <alignment vertical="center"/>
    </xf>
    <xf numFmtId="10" fontId="16" fillId="0" borderId="0" xfId="0" applyNumberFormat="1" applyFont="1" applyFill="1" applyBorder="1" applyAlignment="1" applyProtection="1">
      <alignment horizontal="left" vertical="center" indent="2"/>
    </xf>
    <xf numFmtId="0" fontId="15" fillId="0" borderId="0" xfId="0" applyFont="1" applyFill="1" applyBorder="1"/>
    <xf numFmtId="0" fontId="14" fillId="2" borderId="20" xfId="0" applyFont="1" applyFill="1" applyBorder="1"/>
    <xf numFmtId="0" fontId="14" fillId="0" borderId="0" xfId="0" applyNumberFormat="1" applyFont="1" applyFill="1" applyBorder="1" applyAlignment="1" applyProtection="1">
      <alignment horizontal="left" vertical="center"/>
    </xf>
    <xf numFmtId="165" fontId="20" fillId="2" borderId="18" xfId="0" applyNumberFormat="1" applyFont="1" applyFill="1" applyBorder="1" applyAlignment="1">
      <alignment horizontal="right"/>
    </xf>
    <xf numFmtId="0" fontId="11" fillId="2" borderId="18" xfId="0" applyFont="1" applyFill="1" applyBorder="1"/>
    <xf numFmtId="0" fontId="11" fillId="2" borderId="0" xfId="0" applyFont="1" applyFill="1"/>
    <xf numFmtId="0" fontId="25" fillId="2" borderId="15" xfId="0" applyFont="1" applyFill="1" applyBorder="1"/>
    <xf numFmtId="0" fontId="11" fillId="2" borderId="0" xfId="0" applyFont="1" applyFill="1" applyBorder="1"/>
    <xf numFmtId="0" fontId="25" fillId="2" borderId="19" xfId="0" applyFont="1" applyFill="1" applyBorder="1"/>
    <xf numFmtId="0" fontId="11" fillId="2" borderId="6" xfId="0" applyFont="1" applyFill="1" applyBorder="1"/>
    <xf numFmtId="0" fontId="11" fillId="2" borderId="5" xfId="0" applyFont="1" applyFill="1" applyBorder="1"/>
    <xf numFmtId="165" fontId="20" fillId="2" borderId="18" xfId="0" applyNumberFormat="1" applyFont="1" applyFill="1" applyBorder="1" applyAlignment="1" applyProtection="1">
      <alignment horizontal="right" vertical="center"/>
    </xf>
    <xf numFmtId="0" fontId="10" fillId="2" borderId="0" xfId="0" applyFont="1" applyFill="1" applyBorder="1"/>
    <xf numFmtId="0" fontId="8" fillId="2" borderId="0" xfId="0" applyFont="1" applyFill="1"/>
    <xf numFmtId="0" fontId="8" fillId="2" borderId="10" xfId="0" applyFont="1" applyFill="1" applyBorder="1"/>
    <xf numFmtId="0" fontId="8" fillId="2" borderId="11" xfId="0" applyFont="1" applyFill="1" applyBorder="1"/>
    <xf numFmtId="0" fontId="8" fillId="2" borderId="12" xfId="0" applyFont="1" applyFill="1" applyBorder="1"/>
    <xf numFmtId="0" fontId="7" fillId="2" borderId="0" xfId="0" applyFont="1" applyFill="1"/>
    <xf numFmtId="0" fontId="7" fillId="2" borderId="0" xfId="0" applyFont="1" applyFill="1" applyBorder="1"/>
    <xf numFmtId="0" fontId="7" fillId="2" borderId="18" xfId="0" applyFont="1" applyFill="1" applyBorder="1"/>
    <xf numFmtId="0" fontId="23" fillId="0" borderId="0" xfId="180" applyAlignment="1" applyProtection="1"/>
    <xf numFmtId="0" fontId="6" fillId="2" borderId="0" xfId="0" applyFont="1" applyFill="1"/>
    <xf numFmtId="0" fontId="5" fillId="2" borderId="0" xfId="0" applyFont="1" applyFill="1"/>
    <xf numFmtId="165" fontId="21" fillId="2" borderId="18" xfId="0" applyNumberFormat="1" applyFont="1" applyFill="1" applyBorder="1"/>
    <xf numFmtId="0" fontId="4" fillId="2" borderId="18" xfId="0" applyFont="1" applyFill="1" applyBorder="1"/>
    <xf numFmtId="166" fontId="3" fillId="0" borderId="0" xfId="0" applyNumberFormat="1" applyFont="1" applyFill="1" applyBorder="1" applyAlignment="1" applyProtection="1">
      <alignment vertical="center"/>
    </xf>
    <xf numFmtId="0" fontId="2" fillId="0" borderId="0" xfId="0" applyFont="1" applyFill="1" applyBorder="1"/>
    <xf numFmtId="0" fontId="2" fillId="2" borderId="0" xfId="0" applyNumberFormat="1" applyFont="1" applyFill="1" applyBorder="1" applyAlignment="1" applyProtection="1">
      <alignment horizontal="left" vertical="center"/>
    </xf>
    <xf numFmtId="0" fontId="34" fillId="4" borderId="17" xfId="0" applyFont="1" applyFill="1" applyBorder="1" applyAlignment="1">
      <alignment horizontal="left" vertical="top" wrapText="1"/>
    </xf>
    <xf numFmtId="0" fontId="34" fillId="4" borderId="2" xfId="0" applyFont="1" applyFill="1" applyBorder="1" applyAlignment="1">
      <alignment horizontal="left" vertical="top" wrapText="1"/>
    </xf>
    <xf numFmtId="0" fontId="34" fillId="4" borderId="13" xfId="0" applyFont="1" applyFill="1" applyBorder="1" applyAlignment="1">
      <alignment horizontal="left" vertical="top" wrapText="1"/>
    </xf>
    <xf numFmtId="0" fontId="34" fillId="4" borderId="7" xfId="0" applyFont="1" applyFill="1" applyBorder="1" applyAlignment="1">
      <alignment horizontal="left" vertical="top" wrapText="1"/>
    </xf>
    <xf numFmtId="0" fontId="34" fillId="4" borderId="0" xfId="0" applyFont="1" applyFill="1" applyBorder="1" applyAlignment="1">
      <alignment horizontal="left" vertical="top" wrapText="1"/>
    </xf>
    <xf numFmtId="0" fontId="34" fillId="4" borderId="8" xfId="0" applyFont="1" applyFill="1" applyBorder="1" applyAlignment="1">
      <alignment horizontal="left" vertical="top" wrapText="1"/>
    </xf>
    <xf numFmtId="0" fontId="34" fillId="4" borderId="1" xfId="0" applyFont="1" applyFill="1" applyBorder="1" applyAlignment="1">
      <alignment horizontal="left" vertical="top" wrapText="1"/>
    </xf>
    <xf numFmtId="0" fontId="34" fillId="4" borderId="9" xfId="0" applyFont="1" applyFill="1" applyBorder="1" applyAlignment="1">
      <alignment horizontal="left" vertical="top" wrapText="1"/>
    </xf>
    <xf numFmtId="0" fontId="34" fillId="4" borderId="14" xfId="0" applyFont="1" applyFill="1" applyBorder="1" applyAlignment="1">
      <alignment horizontal="left" vertical="top" wrapText="1"/>
    </xf>
    <xf numFmtId="166" fontId="20" fillId="2" borderId="18" xfId="0" applyNumberFormat="1" applyFont="1" applyFill="1" applyBorder="1" applyAlignment="1" applyProtection="1">
      <alignment vertical="center"/>
    </xf>
  </cellXfs>
  <cellStyles count="265">
    <cellStyle name="Followed Hyperlink" xfId="2" builtinId="9" hidden="1"/>
    <cellStyle name="Followed Hyperlink" xfId="4" builtinId="9" hidden="1"/>
    <cellStyle name="Followed Hyperlink" xfId="6" builtinId="9" hidden="1"/>
    <cellStyle name="Followed Hyperlink" xfId="8" builtinId="9" hidden="1"/>
    <cellStyle name="Followed Hyperlink" xfId="10" builtinId="9" hidden="1"/>
    <cellStyle name="Followed Hyperlink" xfId="12" builtinId="9" hidden="1"/>
    <cellStyle name="Followed Hyperlink" xfId="14" builtinId="9" hidden="1"/>
    <cellStyle name="Followed Hyperlink" xfId="16" builtinId="9" hidden="1"/>
    <cellStyle name="Followed Hyperlink" xfId="18" builtinId="9" hidden="1"/>
    <cellStyle name="Followed Hyperlink" xfId="20" builtinId="9" hidden="1"/>
    <cellStyle name="Followed Hyperlink" xfId="22" builtinId="9" hidden="1"/>
    <cellStyle name="Followed Hyperlink" xfId="24" builtinId="9" hidden="1"/>
    <cellStyle name="Followed Hyperlink" xfId="26" builtinId="9" hidden="1"/>
    <cellStyle name="Followed Hyperlink" xfId="28" builtinId="9" hidden="1"/>
    <cellStyle name="Followed Hyperlink" xfId="30" builtinId="9" hidden="1"/>
    <cellStyle name="Followed Hyperlink" xfId="32" builtinId="9" hidden="1"/>
    <cellStyle name="Followed Hyperlink" xfId="34" builtinId="9" hidden="1"/>
    <cellStyle name="Followed Hyperlink" xfId="36" builtinId="9" hidden="1"/>
    <cellStyle name="Followed Hyperlink" xfId="38" builtinId="9" hidden="1"/>
    <cellStyle name="Followed Hyperlink" xfId="40" builtinId="9" hidden="1"/>
    <cellStyle name="Followed Hyperlink" xfId="42" builtinId="9" hidden="1"/>
    <cellStyle name="Followed Hyperlink" xfId="44" builtinId="9" hidden="1"/>
    <cellStyle name="Followed Hyperlink" xfId="46" builtinId="9" hidden="1"/>
    <cellStyle name="Followed Hyperlink" xfId="48" builtinId="9" hidden="1"/>
    <cellStyle name="Followed Hyperlink" xfId="50" builtinId="9" hidden="1"/>
    <cellStyle name="Followed Hyperlink" xfId="52" builtinId="9" hidden="1"/>
    <cellStyle name="Followed Hyperlink" xfId="54" builtinId="9" hidden="1"/>
    <cellStyle name="Followed Hyperlink" xfId="56" builtinId="9" hidden="1"/>
    <cellStyle name="Followed Hyperlink" xfId="58" builtinId="9" hidden="1"/>
    <cellStyle name="Followed Hyperlink" xfId="60" builtinId="9" hidden="1"/>
    <cellStyle name="Followed Hyperlink" xfId="62" builtinId="9" hidden="1"/>
    <cellStyle name="Followed Hyperlink" xfId="64" builtinId="9" hidden="1"/>
    <cellStyle name="Followed Hyperlink" xfId="66" builtinId="9" hidden="1"/>
    <cellStyle name="Followed Hyperlink" xfId="68" builtinId="9" hidden="1"/>
    <cellStyle name="Followed Hyperlink" xfId="70" builtinId="9" hidden="1"/>
    <cellStyle name="Followed Hyperlink" xfId="72" builtinId="9" hidden="1"/>
    <cellStyle name="Followed Hyperlink" xfId="74" builtinId="9" hidden="1"/>
    <cellStyle name="Followed Hyperlink" xfId="76" builtinId="9" hidden="1"/>
    <cellStyle name="Followed Hyperlink" xfId="78" builtinId="9" hidden="1"/>
    <cellStyle name="Followed Hyperlink" xfId="80" builtinId="9" hidden="1"/>
    <cellStyle name="Followed Hyperlink" xfId="82" builtinId="9" hidden="1"/>
    <cellStyle name="Followed Hyperlink" xfId="84" builtinId="9" hidden="1"/>
    <cellStyle name="Followed Hyperlink" xfId="86" builtinId="9" hidden="1"/>
    <cellStyle name="Followed Hyperlink" xfId="88" builtinId="9" hidden="1"/>
    <cellStyle name="Followed Hyperlink" xfId="90" builtinId="9" hidden="1"/>
    <cellStyle name="Followed Hyperlink" xfId="92" builtinId="9" hidden="1"/>
    <cellStyle name="Followed Hyperlink" xfId="94" builtinId="9" hidden="1"/>
    <cellStyle name="Followed Hyperlink" xfId="96" builtinId="9" hidden="1"/>
    <cellStyle name="Followed Hyperlink" xfId="98" builtinId="9" hidden="1"/>
    <cellStyle name="Followed Hyperlink" xfId="100" builtinId="9" hidden="1"/>
    <cellStyle name="Followed Hyperlink" xfId="102" builtinId="9" hidden="1"/>
    <cellStyle name="Followed Hyperlink" xfId="104" builtinId="9" hidden="1"/>
    <cellStyle name="Followed Hyperlink" xfId="106" builtinId="9" hidden="1"/>
    <cellStyle name="Followed Hyperlink" xfId="108" builtinId="9" hidden="1"/>
    <cellStyle name="Followed Hyperlink" xfId="110" builtinId="9" hidden="1"/>
    <cellStyle name="Followed Hyperlink" xfId="112" builtinId="9" hidden="1"/>
    <cellStyle name="Followed Hyperlink" xfId="114" builtinId="9" hidden="1"/>
    <cellStyle name="Followed Hyperlink" xfId="116" builtinId="9" hidden="1"/>
    <cellStyle name="Followed Hyperlink" xfId="118" builtinId="9" hidden="1"/>
    <cellStyle name="Followed Hyperlink" xfId="120" builtinId="9" hidden="1"/>
    <cellStyle name="Followed Hyperlink" xfId="122" builtinId="9" hidden="1"/>
    <cellStyle name="Followed Hyperlink" xfId="124" builtinId="9" hidden="1"/>
    <cellStyle name="Followed Hyperlink" xfId="126" builtinId="9" hidden="1"/>
    <cellStyle name="Followed Hyperlink" xfId="128" builtinId="9" hidden="1"/>
    <cellStyle name="Followed Hyperlink" xfId="130" builtinId="9" hidden="1"/>
    <cellStyle name="Followed Hyperlink" xfId="132" builtinId="9" hidden="1"/>
    <cellStyle name="Followed Hyperlink" xfId="134" builtinId="9" hidden="1"/>
    <cellStyle name="Followed Hyperlink" xfId="136" builtinId="9" hidden="1"/>
    <cellStyle name="Followed Hyperlink" xfId="138" builtinId="9" hidden="1"/>
    <cellStyle name="Followed Hyperlink" xfId="140" builtinId="9" hidden="1"/>
    <cellStyle name="Followed Hyperlink" xfId="142" builtinId="9" hidden="1"/>
    <cellStyle name="Followed Hyperlink" xfId="144" builtinId="9" hidden="1"/>
    <cellStyle name="Followed Hyperlink" xfId="146" builtinId="9" hidden="1"/>
    <cellStyle name="Followed Hyperlink" xfId="148" builtinId="9" hidden="1"/>
    <cellStyle name="Followed Hyperlink" xfId="150" builtinId="9" hidden="1"/>
    <cellStyle name="Followed Hyperlink" xfId="152" builtinId="9" hidden="1"/>
    <cellStyle name="Followed Hyperlink" xfId="154" builtinId="9" hidden="1"/>
    <cellStyle name="Followed Hyperlink" xfId="156" builtinId="9" hidden="1"/>
    <cellStyle name="Followed Hyperlink" xfId="158" builtinId="9" hidden="1"/>
    <cellStyle name="Followed Hyperlink" xfId="160" builtinId="9" hidden="1"/>
    <cellStyle name="Followed Hyperlink" xfId="162" builtinId="9" hidden="1"/>
    <cellStyle name="Followed Hyperlink" xfId="164" builtinId="9" hidden="1"/>
    <cellStyle name="Followed Hyperlink" xfId="166" builtinId="9" hidden="1"/>
    <cellStyle name="Followed Hyperlink" xfId="168" builtinId="9" hidden="1"/>
    <cellStyle name="Followed Hyperlink" xfId="170" builtinId="9" hidden="1"/>
    <cellStyle name="Followed Hyperlink" xfId="172" builtinId="9" hidden="1"/>
    <cellStyle name="Followed Hyperlink" xfId="174" builtinId="9" hidden="1"/>
    <cellStyle name="Followed Hyperlink" xfId="176" builtinId="9" hidden="1"/>
    <cellStyle name="Followed Hyperlink" xfId="181" builtinId="9" hidden="1"/>
    <cellStyle name="Followed Hyperlink" xfId="182" builtinId="9" hidden="1"/>
    <cellStyle name="Followed Hyperlink" xfId="183" builtinId="9" hidden="1"/>
    <cellStyle name="Followed Hyperlink" xfId="184" builtinId="9" hidden="1"/>
    <cellStyle name="Followed Hyperlink" xfId="185" builtinId="9" hidden="1"/>
    <cellStyle name="Followed Hyperlink" xfId="186" builtinId="9" hidden="1"/>
    <cellStyle name="Followed Hyperlink" xfId="187" builtinId="9" hidden="1"/>
    <cellStyle name="Followed Hyperlink" xfId="188" builtinId="9" hidden="1"/>
    <cellStyle name="Followed Hyperlink" xfId="189" builtinId="9" hidden="1"/>
    <cellStyle name="Followed Hyperlink" xfId="190" builtinId="9" hidden="1"/>
    <cellStyle name="Followed Hyperlink" xfId="191" builtinId="9" hidden="1"/>
    <cellStyle name="Followed Hyperlink" xfId="192" builtinId="9" hidden="1"/>
    <cellStyle name="Followed Hyperlink" xfId="193" builtinId="9" hidden="1"/>
    <cellStyle name="Followed Hyperlink" xfId="194" builtinId="9" hidden="1"/>
    <cellStyle name="Followed Hyperlink" xfId="195" builtinId="9" hidden="1"/>
    <cellStyle name="Followed Hyperlink" xfId="196" builtinId="9" hidden="1"/>
    <cellStyle name="Followed Hyperlink" xfId="197" builtinId="9" hidden="1"/>
    <cellStyle name="Followed Hyperlink" xfId="198" builtinId="9" hidden="1"/>
    <cellStyle name="Followed Hyperlink" xfId="199" builtinId="9" hidden="1"/>
    <cellStyle name="Followed Hyperlink" xfId="200" builtinId="9" hidden="1"/>
    <cellStyle name="Followed Hyperlink" xfId="201" builtinId="9" hidden="1"/>
    <cellStyle name="Followed Hyperlink" xfId="202" builtinId="9" hidden="1"/>
    <cellStyle name="Followed Hyperlink" xfId="203" builtinId="9" hidden="1"/>
    <cellStyle name="Followed Hyperlink" xfId="204" builtinId="9" hidden="1"/>
    <cellStyle name="Followed Hyperlink" xfId="205" builtinId="9" hidden="1"/>
    <cellStyle name="Followed Hyperlink" xfId="206" builtinId="9" hidden="1"/>
    <cellStyle name="Followed Hyperlink" xfId="207" builtinId="9" hidden="1"/>
    <cellStyle name="Followed Hyperlink" xfId="208" builtinId="9" hidden="1"/>
    <cellStyle name="Followed Hyperlink" xfId="209" builtinId="9" hidden="1"/>
    <cellStyle name="Followed Hyperlink" xfId="210" builtinId="9" hidden="1"/>
    <cellStyle name="Followed Hyperlink" xfId="211" builtinId="9" hidden="1"/>
    <cellStyle name="Followed Hyperlink" xfId="212" builtinId="9" hidden="1"/>
    <cellStyle name="Followed Hyperlink" xfId="213" builtinId="9" hidden="1"/>
    <cellStyle name="Followed Hyperlink" xfId="214" builtinId="9" hidden="1"/>
    <cellStyle name="Followed Hyperlink" xfId="215" builtinId="9" hidden="1"/>
    <cellStyle name="Followed Hyperlink" xfId="216" builtinId="9" hidden="1"/>
    <cellStyle name="Followed Hyperlink" xfId="217" builtinId="9" hidden="1"/>
    <cellStyle name="Followed Hyperlink" xfId="218" builtinId="9" hidden="1"/>
    <cellStyle name="Followed Hyperlink" xfId="219" builtinId="9" hidden="1"/>
    <cellStyle name="Followed Hyperlink" xfId="220" builtinId="9" hidden="1"/>
    <cellStyle name="Followed Hyperlink" xfId="221" builtinId="9" hidden="1"/>
    <cellStyle name="Followed Hyperlink" xfId="222" builtinId="9" hidden="1"/>
    <cellStyle name="Followed Hyperlink" xfId="223" builtinId="9" hidden="1"/>
    <cellStyle name="Followed Hyperlink" xfId="224" builtinId="9" hidden="1"/>
    <cellStyle name="Followed Hyperlink" xfId="225" builtinId="9" hidden="1"/>
    <cellStyle name="Followed Hyperlink" xfId="226" builtinId="9" hidden="1"/>
    <cellStyle name="Followed Hyperlink" xfId="227" builtinId="9" hidden="1"/>
    <cellStyle name="Followed Hyperlink" xfId="228" builtinId="9" hidden="1"/>
    <cellStyle name="Followed Hyperlink" xfId="229" builtinId="9" hidden="1"/>
    <cellStyle name="Followed Hyperlink" xfId="230" builtinId="9" hidden="1"/>
    <cellStyle name="Followed Hyperlink" xfId="231" builtinId="9" hidden="1"/>
    <cellStyle name="Followed Hyperlink" xfId="232" builtinId="9" hidden="1"/>
    <cellStyle name="Followed Hyperlink" xfId="233" builtinId="9" hidden="1"/>
    <cellStyle name="Followed Hyperlink" xfId="234" builtinId="9" hidden="1"/>
    <cellStyle name="Followed Hyperlink" xfId="235" builtinId="9" hidden="1"/>
    <cellStyle name="Followed Hyperlink" xfId="236" builtinId="9" hidden="1"/>
    <cellStyle name="Followed Hyperlink" xfId="237" builtinId="9" hidden="1"/>
    <cellStyle name="Followed Hyperlink" xfId="238" builtinId="9" hidden="1"/>
    <cellStyle name="Followed Hyperlink" xfId="239" builtinId="9" hidden="1"/>
    <cellStyle name="Followed Hyperlink" xfId="240" builtinId="9" hidden="1"/>
    <cellStyle name="Followed Hyperlink" xfId="241" builtinId="9" hidden="1"/>
    <cellStyle name="Followed Hyperlink" xfId="242" builtinId="9" hidden="1"/>
    <cellStyle name="Followed Hyperlink" xfId="243" builtinId="9" hidden="1"/>
    <cellStyle name="Followed Hyperlink" xfId="244" builtinId="9" hidden="1"/>
    <cellStyle name="Followed Hyperlink" xfId="245" builtinId="9" hidden="1"/>
    <cellStyle name="Followed Hyperlink" xfId="246" builtinId="9" hidden="1"/>
    <cellStyle name="Followed Hyperlink" xfId="247" builtinId="9" hidden="1"/>
    <cellStyle name="Followed Hyperlink" xfId="248" builtinId="9" hidden="1"/>
    <cellStyle name="Followed Hyperlink" xfId="249" builtinId="9" hidden="1"/>
    <cellStyle name="Followed Hyperlink" xfId="250" builtinId="9" hidden="1"/>
    <cellStyle name="Followed Hyperlink" xfId="251" builtinId="9" hidden="1"/>
    <cellStyle name="Followed Hyperlink" xfId="252" builtinId="9" hidden="1"/>
    <cellStyle name="Followed Hyperlink" xfId="177" builtinId="9" hidden="1"/>
    <cellStyle name="Followed Hyperlink" xfId="178" builtinId="9" hidden="1"/>
    <cellStyle name="Followed Hyperlink" xfId="179" builtinId="9" hidden="1"/>
    <cellStyle name="Followed Hyperlink" xfId="253" builtinId="9" hidden="1"/>
    <cellStyle name="Followed Hyperlink" xfId="254" builtinId="9" hidden="1"/>
    <cellStyle name="Followed Hyperlink" xfId="255" builtinId="9" hidden="1"/>
    <cellStyle name="Followed Hyperlink" xfId="256" builtinId="9" hidden="1"/>
    <cellStyle name="Followed Hyperlink" xfId="257" builtinId="9" hidden="1"/>
    <cellStyle name="Followed Hyperlink" xfId="258" builtinId="9" hidden="1"/>
    <cellStyle name="Followed Hyperlink" xfId="259" builtinId="9" hidden="1"/>
    <cellStyle name="Followed Hyperlink" xfId="260" builtinId="9" hidden="1"/>
    <cellStyle name="Followed Hyperlink" xfId="261" builtinId="9" hidden="1"/>
    <cellStyle name="Followed Hyperlink" xfId="262" builtinId="9" hidden="1"/>
    <cellStyle name="Followed Hyperlink" xfId="263" builtinId="9" hidden="1"/>
    <cellStyle name="Followed Hyperlink" xfId="264" builtinId="9" hidden="1"/>
    <cellStyle name="Hyperlink" xfId="1" builtinId="8" hidden="1"/>
    <cellStyle name="Hyperlink" xfId="3" builtinId="8" hidden="1"/>
    <cellStyle name="Hyperlink" xfId="5" builtinId="8" hidden="1"/>
    <cellStyle name="Hyperlink" xfId="7" builtinId="8" hidden="1"/>
    <cellStyle name="Hyperlink" xfId="9" builtinId="8" hidden="1"/>
    <cellStyle name="Hyperlink" xfId="11" builtinId="8" hidden="1"/>
    <cellStyle name="Hyperlink" xfId="13" builtinId="8" hidden="1"/>
    <cellStyle name="Hyperlink" xfId="15" builtinId="8" hidden="1"/>
    <cellStyle name="Hyperlink" xfId="17" builtinId="8" hidden="1"/>
    <cellStyle name="Hyperlink" xfId="19" builtinId="8" hidden="1"/>
    <cellStyle name="Hyperlink" xfId="21" builtinId="8" hidden="1"/>
    <cellStyle name="Hyperlink" xfId="23" builtinId="8" hidden="1"/>
    <cellStyle name="Hyperlink" xfId="25" builtinId="8" hidden="1"/>
    <cellStyle name="Hyperlink" xfId="27" builtinId="8" hidden="1"/>
    <cellStyle name="Hyperlink" xfId="29" builtinId="8" hidden="1"/>
    <cellStyle name="Hyperlink" xfId="31" builtinId="8" hidden="1"/>
    <cellStyle name="Hyperlink" xfId="33" builtinId="8" hidden="1"/>
    <cellStyle name="Hyperlink" xfId="35" builtinId="8" hidden="1"/>
    <cellStyle name="Hyperlink" xfId="37" builtinId="8" hidden="1"/>
    <cellStyle name="Hyperlink" xfId="39" builtinId="8" hidden="1"/>
    <cellStyle name="Hyperlink" xfId="41" builtinId="8" hidden="1"/>
    <cellStyle name="Hyperlink" xfId="43" builtinId="8" hidden="1"/>
    <cellStyle name="Hyperlink" xfId="45" builtinId="8" hidden="1"/>
    <cellStyle name="Hyperlink" xfId="47" builtinId="8" hidden="1"/>
    <cellStyle name="Hyperlink" xfId="49" builtinId="8" hidden="1"/>
    <cellStyle name="Hyperlink" xfId="51" builtinId="8" hidden="1"/>
    <cellStyle name="Hyperlink" xfId="53" builtinId="8" hidden="1"/>
    <cellStyle name="Hyperlink" xfId="55" builtinId="8" hidden="1"/>
    <cellStyle name="Hyperlink" xfId="57" builtinId="8" hidden="1"/>
    <cellStyle name="Hyperlink" xfId="59" builtinId="8" hidden="1"/>
    <cellStyle name="Hyperlink" xfId="61" builtinId="8" hidden="1"/>
    <cellStyle name="Hyperlink" xfId="63" builtinId="8" hidden="1"/>
    <cellStyle name="Hyperlink" xfId="65" builtinId="8" hidden="1"/>
    <cellStyle name="Hyperlink" xfId="67" builtinId="8" hidden="1"/>
    <cellStyle name="Hyperlink" xfId="69" builtinId="8" hidden="1"/>
    <cellStyle name="Hyperlink" xfId="71" builtinId="8" hidden="1"/>
    <cellStyle name="Hyperlink" xfId="73" builtinId="8" hidden="1"/>
    <cellStyle name="Hyperlink" xfId="75" builtinId="8" hidden="1"/>
    <cellStyle name="Hyperlink" xfId="77" builtinId="8" hidden="1"/>
    <cellStyle name="Hyperlink" xfId="79" builtinId="8" hidden="1"/>
    <cellStyle name="Hyperlink" xfId="81" builtinId="8" hidden="1"/>
    <cellStyle name="Hyperlink" xfId="83" builtinId="8" hidden="1"/>
    <cellStyle name="Hyperlink" xfId="85" builtinId="8" hidden="1"/>
    <cellStyle name="Hyperlink" xfId="87" builtinId="8" hidden="1"/>
    <cellStyle name="Hyperlink" xfId="89" builtinId="8" hidden="1"/>
    <cellStyle name="Hyperlink" xfId="91" builtinId="8" hidden="1"/>
    <cellStyle name="Hyperlink" xfId="93" builtinId="8" hidden="1"/>
    <cellStyle name="Hyperlink" xfId="95" builtinId="8" hidden="1"/>
    <cellStyle name="Hyperlink" xfId="97" builtinId="8" hidden="1"/>
    <cellStyle name="Hyperlink" xfId="99" builtinId="8" hidden="1"/>
    <cellStyle name="Hyperlink" xfId="101" builtinId="8" hidden="1"/>
    <cellStyle name="Hyperlink" xfId="103" builtinId="8" hidden="1"/>
    <cellStyle name="Hyperlink" xfId="105" builtinId="8" hidden="1"/>
    <cellStyle name="Hyperlink" xfId="107" builtinId="8" hidden="1"/>
    <cellStyle name="Hyperlink" xfId="109" builtinId="8" hidden="1"/>
    <cellStyle name="Hyperlink" xfId="111" builtinId="8" hidden="1"/>
    <cellStyle name="Hyperlink" xfId="113" builtinId="8" hidden="1"/>
    <cellStyle name="Hyperlink" xfId="115" builtinId="8" hidden="1"/>
    <cellStyle name="Hyperlink" xfId="117" builtinId="8" hidden="1"/>
    <cellStyle name="Hyperlink" xfId="119" builtinId="8" hidden="1"/>
    <cellStyle name="Hyperlink" xfId="121" builtinId="8" hidden="1"/>
    <cellStyle name="Hyperlink" xfId="123" builtinId="8" hidden="1"/>
    <cellStyle name="Hyperlink" xfId="125" builtinId="8" hidden="1"/>
    <cellStyle name="Hyperlink" xfId="127" builtinId="8" hidden="1"/>
    <cellStyle name="Hyperlink" xfId="129" builtinId="8" hidden="1"/>
    <cellStyle name="Hyperlink" xfId="131" builtinId="8" hidden="1"/>
    <cellStyle name="Hyperlink" xfId="133" builtinId="8" hidden="1"/>
    <cellStyle name="Hyperlink" xfId="135" builtinId="8" hidden="1"/>
    <cellStyle name="Hyperlink" xfId="137" builtinId="8" hidden="1"/>
    <cellStyle name="Hyperlink" xfId="139" builtinId="8" hidden="1"/>
    <cellStyle name="Hyperlink" xfId="141" builtinId="8" hidden="1"/>
    <cellStyle name="Hyperlink" xfId="143" builtinId="8" hidden="1"/>
    <cellStyle name="Hyperlink" xfId="145" builtinId="8" hidden="1"/>
    <cellStyle name="Hyperlink" xfId="147" builtinId="8" hidden="1"/>
    <cellStyle name="Hyperlink" xfId="149" builtinId="8" hidden="1"/>
    <cellStyle name="Hyperlink" xfId="151" builtinId="8" hidden="1"/>
    <cellStyle name="Hyperlink" xfId="153" builtinId="8" hidden="1"/>
    <cellStyle name="Hyperlink" xfId="155" builtinId="8" hidden="1"/>
    <cellStyle name="Hyperlink" xfId="157" builtinId="8" hidden="1"/>
    <cellStyle name="Hyperlink" xfId="159" builtinId="8" hidden="1"/>
    <cellStyle name="Hyperlink" xfId="161" builtinId="8" hidden="1"/>
    <cellStyle name="Hyperlink" xfId="163" builtinId="8" hidden="1"/>
    <cellStyle name="Hyperlink" xfId="165" builtinId="8" hidden="1"/>
    <cellStyle name="Hyperlink" xfId="167" builtinId="8" hidden="1"/>
    <cellStyle name="Hyperlink" xfId="169" builtinId="8" hidden="1"/>
    <cellStyle name="Hyperlink" xfId="171" builtinId="8" hidden="1"/>
    <cellStyle name="Hyperlink" xfId="173" builtinId="8" hidden="1"/>
    <cellStyle name="Hyperlink" xfId="175" builtinId="8" hidden="1"/>
    <cellStyle name="Hyperlink" xfId="180" builtinId="8"/>
    <cellStyle name="Normal" xfId="0" builtinId="0"/>
  </cellStyles>
  <dxfs count="0"/>
  <tableStyles count="0" defaultTableStyle="TableStyleMedium9" defaultPivotStyle="PivotStyleMedium4"/>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styles" Target="styles.xml"/><Relationship Id="rId3" Type="http://schemas.openxmlformats.org/officeDocument/2006/relationships/worksheet" Target="worksheets/sheet3.xml"/><Relationship Id="rId7"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externalLink" Target="externalLinks/externalLink1.xml"/><Relationship Id="rId5" Type="http://schemas.openxmlformats.org/officeDocument/2006/relationships/worksheet" Target="worksheets/sheet5.xml"/><Relationship Id="rId10" Type="http://schemas.openxmlformats.org/officeDocument/2006/relationships/calcChain" Target="calcChain.xml"/><Relationship Id="rId4" Type="http://schemas.openxmlformats.org/officeDocument/2006/relationships/worksheet" Target="worksheets/sheet4.xml"/><Relationship Id="rId9" Type="http://schemas.openxmlformats.org/officeDocument/2006/relationships/sharedStrings" Target="sharedStrings.xml"/></Relationships>
</file>

<file path=xl/drawings/_rels/drawing1.xml.rels><?xml version="1.0" encoding="UTF-8" standalone="yes"?>
<Relationships xmlns="http://schemas.openxmlformats.org/package/2006/relationships"><Relationship Id="rId3" Type="http://schemas.openxmlformats.org/officeDocument/2006/relationships/image" Target="../media/image3.tiff"/><Relationship Id="rId2" Type="http://schemas.openxmlformats.org/officeDocument/2006/relationships/image" Target="../media/image2.tiff"/><Relationship Id="rId1" Type="http://schemas.openxmlformats.org/officeDocument/2006/relationships/image" Target="../media/image1.tiff"/></Relationships>
</file>

<file path=xl/drawings/drawing1.xml><?xml version="1.0" encoding="utf-8"?>
<xdr:wsDr xmlns:xdr="http://schemas.openxmlformats.org/drawingml/2006/spreadsheetDrawing" xmlns:a="http://schemas.openxmlformats.org/drawingml/2006/main">
  <xdr:twoCellAnchor editAs="oneCell">
    <xdr:from>
      <xdr:col>7</xdr:col>
      <xdr:colOff>247943</xdr:colOff>
      <xdr:row>4</xdr:row>
      <xdr:rowOff>0</xdr:rowOff>
    </xdr:from>
    <xdr:to>
      <xdr:col>12</xdr:col>
      <xdr:colOff>2514599</xdr:colOff>
      <xdr:row>35</xdr:row>
      <xdr:rowOff>153083</xdr:rowOff>
    </xdr:to>
    <xdr:pic>
      <xdr:nvPicPr>
        <xdr:cNvPr id="2" name="Picture 1">
          <a:extLst>
            <a:ext uri="{FF2B5EF4-FFF2-40B4-BE49-F238E27FC236}">
              <a16:creationId xmlns:a16="http://schemas.microsoft.com/office/drawing/2014/main" id="{267C4E71-2875-8941-B813-72C6D6C8A37E}"/>
            </a:ext>
          </a:extLst>
        </xdr:cNvPr>
        <xdr:cNvPicPr>
          <a:picLocks noChangeAspect="1"/>
        </xdr:cNvPicPr>
      </xdr:nvPicPr>
      <xdr:blipFill>
        <a:blip xmlns:r="http://schemas.openxmlformats.org/officeDocument/2006/relationships" r:embed="rId1"/>
        <a:stretch>
          <a:fillRect/>
        </a:stretch>
      </xdr:blipFill>
      <xdr:spPr>
        <a:xfrm>
          <a:off x="6149210" y="4880347"/>
          <a:ext cx="6330656" cy="6452283"/>
        </a:xfrm>
        <a:prstGeom prst="rect">
          <a:avLst/>
        </a:prstGeom>
      </xdr:spPr>
    </xdr:pic>
    <xdr:clientData/>
  </xdr:twoCellAnchor>
  <xdr:twoCellAnchor editAs="oneCell">
    <xdr:from>
      <xdr:col>7</xdr:col>
      <xdr:colOff>253999</xdr:colOff>
      <xdr:row>31</xdr:row>
      <xdr:rowOff>126999</xdr:rowOff>
    </xdr:from>
    <xdr:to>
      <xdr:col>13</xdr:col>
      <xdr:colOff>61847</xdr:colOff>
      <xdr:row>58</xdr:row>
      <xdr:rowOff>143932</xdr:rowOff>
    </xdr:to>
    <xdr:pic>
      <xdr:nvPicPr>
        <xdr:cNvPr id="3" name="Picture 2">
          <a:extLst>
            <a:ext uri="{FF2B5EF4-FFF2-40B4-BE49-F238E27FC236}">
              <a16:creationId xmlns:a16="http://schemas.microsoft.com/office/drawing/2014/main" id="{10E25A21-E40F-C646-9ED7-36EC9EB2D2B3}"/>
            </a:ext>
          </a:extLst>
        </xdr:cNvPr>
        <xdr:cNvPicPr>
          <a:picLocks noChangeAspect="1"/>
        </xdr:cNvPicPr>
      </xdr:nvPicPr>
      <xdr:blipFill>
        <a:blip xmlns:r="http://schemas.openxmlformats.org/officeDocument/2006/relationships" r:embed="rId2"/>
        <a:stretch>
          <a:fillRect/>
        </a:stretch>
      </xdr:blipFill>
      <xdr:spPr>
        <a:xfrm>
          <a:off x="6155266" y="11319932"/>
          <a:ext cx="6428781" cy="5503333"/>
        </a:xfrm>
        <a:prstGeom prst="rect">
          <a:avLst/>
        </a:prstGeom>
      </xdr:spPr>
    </xdr:pic>
    <xdr:clientData/>
  </xdr:twoCellAnchor>
  <xdr:twoCellAnchor editAs="oneCell">
    <xdr:from>
      <xdr:col>7</xdr:col>
      <xdr:colOff>330199</xdr:colOff>
      <xdr:row>58</xdr:row>
      <xdr:rowOff>110065</xdr:rowOff>
    </xdr:from>
    <xdr:to>
      <xdr:col>13</xdr:col>
      <xdr:colOff>84667</xdr:colOff>
      <xdr:row>63</xdr:row>
      <xdr:rowOff>176100</xdr:rowOff>
    </xdr:to>
    <xdr:pic>
      <xdr:nvPicPr>
        <xdr:cNvPr id="5" name="Picture 4">
          <a:extLst>
            <a:ext uri="{FF2B5EF4-FFF2-40B4-BE49-F238E27FC236}">
              <a16:creationId xmlns:a16="http://schemas.microsoft.com/office/drawing/2014/main" id="{4E3815AF-3560-344B-9DE4-1556AEC3B026}"/>
            </a:ext>
          </a:extLst>
        </xdr:cNvPr>
        <xdr:cNvPicPr>
          <a:picLocks noChangeAspect="1"/>
        </xdr:cNvPicPr>
      </xdr:nvPicPr>
      <xdr:blipFill>
        <a:blip xmlns:r="http://schemas.openxmlformats.org/officeDocument/2006/relationships" r:embed="rId3"/>
        <a:stretch>
          <a:fillRect/>
        </a:stretch>
      </xdr:blipFill>
      <xdr:spPr>
        <a:xfrm>
          <a:off x="6231466" y="16789398"/>
          <a:ext cx="6375401" cy="1082035"/>
        </a:xfrm>
        <a:prstGeom prst="rect">
          <a:avLst/>
        </a:prstGeom>
      </xdr:spPr>
    </xdr:pic>
    <xdr:clientData/>
  </xdr:twoCellAnchor>
</xdr:wsDr>
</file>

<file path=xl/externalLinks/_rels/externalLink1.xml.rels><?xml version="1.0" encoding="UTF-8" standalone="yes"?>
<Relationships xmlns="http://schemas.openxmlformats.org/package/2006/relationships"><Relationship Id="rId1" Type="http://schemas.openxmlformats.org/officeDocument/2006/relationships/externalLinkPath" Target="/Users/Alexander/Git/etdataset/nodes_source_analyses/agriculture/6_residences_analysis.xlsx"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Cover Sheet"/>
      <sheetName val="Changelog"/>
      <sheetName val="Contents"/>
      <sheetName val="Introduction"/>
      <sheetName val="Dataflow"/>
      <sheetName val="Assumptions"/>
      <sheetName val="Dashboard"/>
      <sheetName val="Corrected energy balance step 2"/>
      <sheetName val="technical_specs"/>
      <sheetName val="Application Shares"/>
      <sheetName val="Technology Shares"/>
      <sheetName val="Houses Shares"/>
      <sheetName val="Final demand per energy carrier"/>
      <sheetName val="Technology split final demand"/>
      <sheetName val="Electricity producer Shares"/>
      <sheetName val="Fuel aggregation"/>
      <sheetName val="Useful-final demand percentage"/>
      <sheetName val="csv_final_demand_coal"/>
      <sheetName val="csv_final_demand_crude_oil"/>
      <sheetName val="csv_final_demand_network_gas"/>
      <sheetName val="csv_final_demand_woodpellets"/>
      <sheetName val="csv_final_demand_electricity"/>
      <sheetName val="csv_final_demand_steam"/>
      <sheetName val="csv_cooling_electricity"/>
      <sheetName val="csv_heating_network_gas"/>
      <sheetName val="csv_heating_electricity"/>
      <sheetName val="csv_heating_heat_pump"/>
      <sheetName val="csv_water_network_gas"/>
      <sheetName val="csv_water_electricity"/>
      <sheetName val="csv_cooking_electricity"/>
      <sheetName val="csv_lighting_electricity"/>
      <sheetName val="csv_appliances_electricity"/>
      <sheetName val="csv_solar_thermal_heater"/>
      <sheetName val="csv_cooling_old-new"/>
      <sheetName val="csv_heating_old-new"/>
      <sheetName val="csv_cooling_insulation_old"/>
      <sheetName val="csv_cooling_insulation_new"/>
      <sheetName val="csv_heating_insulation_new"/>
      <sheetName val="csv_heating_insulation_old"/>
      <sheetName val="csv_heating_micro_chp_gas"/>
      <sheetName val="csv_water_micro_chp_gas"/>
      <sheetName val="csv_water_fuell_cell_gas"/>
      <sheetName val="csv_solar_space_heating_chld"/>
      <sheetName val="csv_solar_hot_water_chld"/>
      <sheetName val="csv_add_on_space_heating_child"/>
      <sheetName val="csv_add_on_hot water_child"/>
      <sheetName val="csv_hot_water_from_el_add_on"/>
      <sheetName val="csv_export_to_area_analysis"/>
    </sheetNames>
    <sheetDataSet>
      <sheetData sheetId="0" refreshError="1"/>
      <sheetData sheetId="1" refreshError="1"/>
      <sheetData sheetId="2" refreshError="1"/>
      <sheetData sheetId="3" refreshError="1"/>
      <sheetData sheetId="4" refreshError="1"/>
      <sheetData sheetId="5" refreshError="1"/>
      <sheetData sheetId="6" refreshError="1"/>
      <sheetData sheetId="7" refreshError="1"/>
      <sheetData sheetId="8" refreshError="1"/>
      <sheetData sheetId="9" refreshError="1"/>
      <sheetData sheetId="10" refreshError="1"/>
      <sheetData sheetId="11" refreshError="1"/>
      <sheetData sheetId="12" refreshError="1"/>
      <sheetData sheetId="13" refreshError="1"/>
      <sheetData sheetId="14" refreshError="1"/>
      <sheetData sheetId="15">
        <row r="11">
          <cell r="L11">
            <v>0</v>
          </cell>
        </row>
      </sheetData>
      <sheetData sheetId="16" refreshError="1"/>
      <sheetData sheetId="17" refreshError="1"/>
      <sheetData sheetId="18" refreshError="1"/>
      <sheetData sheetId="19" refreshError="1"/>
      <sheetData sheetId="20" refreshError="1"/>
      <sheetData sheetId="21" refreshError="1"/>
      <sheetData sheetId="22" refreshError="1"/>
      <sheetData sheetId="23" refreshError="1"/>
      <sheetData sheetId="24" refreshError="1"/>
      <sheetData sheetId="25" refreshError="1"/>
      <sheetData sheetId="26" refreshError="1"/>
      <sheetData sheetId="27" refreshError="1"/>
      <sheetData sheetId="28" refreshError="1"/>
      <sheetData sheetId="29" refreshError="1"/>
      <sheetData sheetId="30" refreshError="1"/>
      <sheetData sheetId="31" refreshError="1"/>
      <sheetData sheetId="32" refreshError="1"/>
      <sheetData sheetId="33" refreshError="1"/>
      <sheetData sheetId="34" refreshError="1"/>
      <sheetData sheetId="35" refreshError="1"/>
      <sheetData sheetId="36" refreshError="1"/>
      <sheetData sheetId="37" refreshError="1"/>
      <sheetData sheetId="38" refreshError="1"/>
      <sheetData sheetId="39" refreshError="1"/>
      <sheetData sheetId="40" refreshError="1"/>
      <sheetData sheetId="41" refreshError="1"/>
      <sheetData sheetId="42" refreshError="1"/>
      <sheetData sheetId="43" refreshError="1"/>
      <sheetData sheetId="44" refreshError="1"/>
      <sheetData sheetId="45" refreshError="1"/>
      <sheetData sheetId="46" refreshError="1"/>
      <sheetData sheetId="47" refreshError="1"/>
    </sheetDataSet>
  </externalBook>
</externalLink>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tint val="100000"/>
                <a:shade val="100000"/>
                <a:satMod val="130000"/>
              </a:schemeClr>
            </a:gs>
            <a:gs pos="100000">
              <a:schemeClr val="phClr">
                <a:tint val="50000"/>
                <a:shade val="100000"/>
                <a:satMod val="350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spDef>
      <a:spPr/>
      <a:bodyPr/>
      <a:lstStyle/>
      <a:style>
        <a:lnRef idx="1">
          <a:schemeClr val="accent1"/>
        </a:lnRef>
        <a:fillRef idx="3">
          <a:schemeClr val="accent1"/>
        </a:fillRef>
        <a:effectRef idx="2">
          <a:schemeClr val="accent1"/>
        </a:effectRef>
        <a:fontRef idx="minor">
          <a:schemeClr val="lt1"/>
        </a:fontRef>
      </a:style>
    </a:spDef>
    <a:lnDef>
      <a:spPr/>
      <a:bodyPr/>
      <a:lstStyle/>
      <a:style>
        <a:lnRef idx="2">
          <a:schemeClr val="accent1"/>
        </a:lnRef>
        <a:fillRef idx="0">
          <a:schemeClr val="accent1"/>
        </a:fillRef>
        <a:effectRef idx="1">
          <a:schemeClr val="accent1"/>
        </a:effectRef>
        <a:fontRef idx="minor">
          <a:schemeClr val="tx1"/>
        </a:fontRef>
      </a:style>
    </a:lnDef>
  </a:objectDefaults>
  <a:extraClrSchemeLst/>
</a:theme>
</file>

<file path=xl/worksheets/_rels/sheet4.xml.rels><?xml version="1.0" encoding="UTF-8" standalone="yes"?>
<Relationships xmlns="http://schemas.openxmlformats.org/package/2006/relationships"><Relationship Id="rId1" Type="http://schemas.openxmlformats.org/officeDocument/2006/relationships/hyperlink" Target="https://refman.energytransitionmodel.com/publications/2092" TargetMode="Externa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codeName="Sheet1"/>
  <dimension ref="A1:C23"/>
  <sheetViews>
    <sheetView workbookViewId="0">
      <selection activeCell="C5" sqref="C5"/>
    </sheetView>
  </sheetViews>
  <sheetFormatPr baseColWidth="10" defaultColWidth="10.6640625" defaultRowHeight="16"/>
  <cols>
    <col min="1" max="1" width="3.5" style="36" customWidth="1"/>
    <col min="2" max="2" width="9.1640625" style="28" customWidth="1"/>
    <col min="3" max="3" width="44.1640625" style="28" customWidth="1"/>
    <col min="4" max="16384" width="10.6640625" style="28"/>
  </cols>
  <sheetData>
    <row r="1" spans="1:3" s="34" customFormat="1">
      <c r="A1" s="32"/>
      <c r="B1" s="33"/>
      <c r="C1" s="33"/>
    </row>
    <row r="2" spans="1:3" ht="21">
      <c r="A2" s="12"/>
      <c r="B2" s="35" t="s">
        <v>16</v>
      </c>
      <c r="C2" s="35"/>
    </row>
    <row r="3" spans="1:3">
      <c r="A3" s="12"/>
      <c r="B3" s="19"/>
      <c r="C3" s="19"/>
    </row>
    <row r="4" spans="1:3">
      <c r="A4" s="12"/>
      <c r="B4" s="13" t="s">
        <v>17</v>
      </c>
      <c r="C4" s="14" t="s">
        <v>104</v>
      </c>
    </row>
    <row r="5" spans="1:3">
      <c r="A5" s="12"/>
      <c r="B5" s="15" t="s">
        <v>60</v>
      </c>
      <c r="C5" s="16" t="s">
        <v>103</v>
      </c>
    </row>
    <row r="6" spans="1:3">
      <c r="A6" s="12"/>
      <c r="B6" s="17" t="s">
        <v>19</v>
      </c>
      <c r="C6" s="18" t="s">
        <v>20</v>
      </c>
    </row>
    <row r="7" spans="1:3">
      <c r="A7" s="12"/>
      <c r="B7" s="19"/>
      <c r="C7" s="19"/>
    </row>
    <row r="8" spans="1:3">
      <c r="A8" s="12"/>
      <c r="B8" s="19"/>
      <c r="C8" s="19"/>
    </row>
    <row r="9" spans="1:3">
      <c r="A9" s="12"/>
      <c r="B9" s="105" t="s">
        <v>61</v>
      </c>
      <c r="C9" s="106"/>
    </row>
    <row r="10" spans="1:3">
      <c r="A10" s="12"/>
      <c r="B10" s="107"/>
      <c r="C10" s="108"/>
    </row>
    <row r="11" spans="1:3">
      <c r="A11" s="12"/>
      <c r="B11" s="107" t="s">
        <v>62</v>
      </c>
      <c r="C11" s="109" t="s">
        <v>63</v>
      </c>
    </row>
    <row r="12" spans="1:3" ht="17" thickBot="1">
      <c r="A12" s="12"/>
      <c r="B12" s="107"/>
      <c r="C12" s="25" t="s">
        <v>64</v>
      </c>
    </row>
    <row r="13" spans="1:3" ht="17" thickBot="1">
      <c r="A13" s="12"/>
      <c r="B13" s="107"/>
      <c r="C13" s="110" t="s">
        <v>65</v>
      </c>
    </row>
    <row r="14" spans="1:3">
      <c r="A14" s="12"/>
      <c r="B14" s="107"/>
      <c r="C14" s="108" t="s">
        <v>66</v>
      </c>
    </row>
    <row r="15" spans="1:3">
      <c r="A15" s="12"/>
      <c r="B15" s="107"/>
      <c r="C15" s="108"/>
    </row>
    <row r="16" spans="1:3">
      <c r="A16" s="12"/>
      <c r="B16" s="107" t="s">
        <v>67</v>
      </c>
      <c r="C16" s="111" t="s">
        <v>68</v>
      </c>
    </row>
    <row r="17" spans="1:3">
      <c r="A17" s="12"/>
      <c r="B17" s="107"/>
      <c r="C17" s="112" t="s">
        <v>69</v>
      </c>
    </row>
    <row r="18" spans="1:3">
      <c r="A18" s="12"/>
      <c r="B18" s="107"/>
      <c r="C18" s="113" t="s">
        <v>70</v>
      </c>
    </row>
    <row r="19" spans="1:3">
      <c r="A19" s="12"/>
      <c r="B19" s="107"/>
      <c r="C19" s="114" t="s">
        <v>71</v>
      </c>
    </row>
    <row r="20" spans="1:3">
      <c r="A20" s="12"/>
      <c r="B20" s="115"/>
      <c r="C20" s="116" t="s">
        <v>72</v>
      </c>
    </row>
    <row r="21" spans="1:3">
      <c r="A21" s="12"/>
      <c r="B21" s="115"/>
      <c r="C21" s="117" t="s">
        <v>73</v>
      </c>
    </row>
    <row r="22" spans="1:3">
      <c r="A22" s="12"/>
      <c r="B22" s="115"/>
      <c r="C22" s="118" t="s">
        <v>74</v>
      </c>
    </row>
    <row r="23" spans="1:3">
      <c r="B23" s="115"/>
      <c r="C23" s="119" t="s">
        <v>75</v>
      </c>
    </row>
  </sheetData>
  <pageMargins left="0.75" right="0.75" top="1" bottom="1" header="0.5" footer="0.5"/>
  <pageSetup paperSize="9" orientation="portrait" horizontalDpi="4294967292" verticalDpi="429496729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sheetPr codeName="Sheet2">
    <tabColor rgb="FFFFFF00"/>
  </sheetPr>
  <dimension ref="B1:K32"/>
  <sheetViews>
    <sheetView tabSelected="1" workbookViewId="0">
      <selection activeCell="E14" sqref="E14"/>
    </sheetView>
  </sheetViews>
  <sheetFormatPr baseColWidth="10" defaultColWidth="10.6640625" defaultRowHeight="16"/>
  <cols>
    <col min="1" max="1" width="3.33203125" style="42" customWidth="1"/>
    <col min="2" max="2" width="3.6640625" style="42" customWidth="1"/>
    <col min="3" max="3" width="46" style="42" customWidth="1"/>
    <col min="4" max="4" width="12.6640625" style="42" customWidth="1"/>
    <col min="5" max="5" width="17.5" style="42" customWidth="1"/>
    <col min="6" max="6" width="4.5" style="42" customWidth="1"/>
    <col min="7" max="7" width="45" style="42" customWidth="1"/>
    <col min="8" max="8" width="5.1640625" style="42" customWidth="1"/>
    <col min="9" max="9" width="51.5" style="42" customWidth="1"/>
    <col min="10" max="10" width="5.5" style="42" customWidth="1"/>
    <col min="11" max="16384" width="10.6640625" style="42"/>
  </cols>
  <sheetData>
    <row r="1" spans="2:11">
      <c r="D1" s="40"/>
      <c r="E1" s="40"/>
      <c r="F1" s="40"/>
      <c r="G1" s="40"/>
    </row>
    <row r="2" spans="2:11">
      <c r="B2" s="165" t="s">
        <v>105</v>
      </c>
      <c r="C2" s="166"/>
      <c r="D2" s="166"/>
      <c r="E2" s="167"/>
      <c r="F2" s="40"/>
      <c r="G2" s="40"/>
    </row>
    <row r="3" spans="2:11">
      <c r="B3" s="168"/>
      <c r="C3" s="169"/>
      <c r="D3" s="169"/>
      <c r="E3" s="170"/>
      <c r="F3" s="40"/>
      <c r="G3" s="40"/>
    </row>
    <row r="4" spans="2:11" ht="31" customHeight="1">
      <c r="B4" s="171"/>
      <c r="C4" s="172"/>
      <c r="D4" s="172"/>
      <c r="E4" s="173"/>
      <c r="F4" s="40"/>
      <c r="G4" s="40"/>
    </row>
    <row r="5" spans="2:11" ht="17" thickBot="1">
      <c r="D5" s="40"/>
    </row>
    <row r="6" spans="2:11">
      <c r="B6" s="43"/>
      <c r="C6" s="27"/>
      <c r="D6" s="27"/>
      <c r="E6" s="27"/>
      <c r="F6" s="27"/>
      <c r="G6" s="27"/>
      <c r="H6" s="27"/>
      <c r="I6" s="27"/>
      <c r="J6" s="44"/>
    </row>
    <row r="7" spans="2:11" s="46" customFormat="1" ht="19">
      <c r="B7" s="120"/>
      <c r="C7" s="26" t="s">
        <v>30</v>
      </c>
      <c r="D7" s="121" t="s">
        <v>13</v>
      </c>
      <c r="E7" s="26" t="s">
        <v>7</v>
      </c>
      <c r="F7" s="26"/>
      <c r="G7" s="26" t="s">
        <v>12</v>
      </c>
      <c r="H7" s="26"/>
      <c r="I7" s="26" t="s">
        <v>0</v>
      </c>
      <c r="J7" s="127"/>
    </row>
    <row r="8" spans="2:11" s="46" customFormat="1" ht="19">
      <c r="B8" s="30"/>
      <c r="C8" s="25"/>
      <c r="D8" s="37"/>
      <c r="E8" s="25"/>
      <c r="F8" s="25"/>
      <c r="G8" s="25"/>
      <c r="H8" s="25"/>
      <c r="I8" s="25"/>
      <c r="J8" s="47"/>
    </row>
    <row r="9" spans="2:11" s="46" customFormat="1" ht="20" thickBot="1">
      <c r="B9" s="30"/>
      <c r="C9" s="25" t="s">
        <v>91</v>
      </c>
      <c r="D9" s="37"/>
      <c r="E9" s="25"/>
      <c r="F9" s="25"/>
      <c r="G9" s="25"/>
      <c r="H9" s="25"/>
      <c r="I9" s="25"/>
      <c r="J9" s="47"/>
    </row>
    <row r="10" spans="2:11" ht="17" thickBot="1">
      <c r="B10" s="45"/>
      <c r="C10" s="41" t="s">
        <v>32</v>
      </c>
      <c r="D10" s="29" t="s">
        <v>5</v>
      </c>
      <c r="E10" s="48">
        <f>Notes!E21</f>
        <v>0.91230769230769226</v>
      </c>
      <c r="F10" s="41"/>
      <c r="G10" s="41"/>
      <c r="H10" s="41"/>
      <c r="I10" s="39" t="s">
        <v>52</v>
      </c>
      <c r="J10" s="128"/>
      <c r="K10" s="40"/>
    </row>
    <row r="11" spans="2:11" ht="17" thickBot="1">
      <c r="B11" s="45"/>
      <c r="C11" s="41" t="s">
        <v>34</v>
      </c>
      <c r="D11" s="29" t="s">
        <v>5</v>
      </c>
      <c r="E11" s="49">
        <v>0</v>
      </c>
      <c r="F11" s="41"/>
      <c r="G11" s="41"/>
      <c r="H11" s="41"/>
      <c r="I11" s="39" t="s">
        <v>52</v>
      </c>
      <c r="J11" s="128"/>
      <c r="K11" s="40"/>
    </row>
    <row r="12" spans="2:11" ht="17" thickBot="1">
      <c r="B12" s="45"/>
      <c r="C12" s="41" t="s">
        <v>37</v>
      </c>
      <c r="D12" s="29" t="s">
        <v>5</v>
      </c>
      <c r="E12" s="39">
        <v>0.1</v>
      </c>
      <c r="F12" s="41"/>
      <c r="G12" s="41"/>
      <c r="H12" s="41"/>
      <c r="I12" s="39" t="s">
        <v>52</v>
      </c>
      <c r="J12" s="128"/>
      <c r="K12" s="40"/>
    </row>
    <row r="13" spans="2:11" ht="17" thickBot="1">
      <c r="B13" s="45"/>
      <c r="C13" s="41" t="s">
        <v>38</v>
      </c>
      <c r="D13" s="29" t="s">
        <v>5</v>
      </c>
      <c r="E13" s="39">
        <v>0.7</v>
      </c>
      <c r="F13" s="41"/>
      <c r="G13" s="41"/>
      <c r="H13" s="41"/>
      <c r="I13" s="39" t="s">
        <v>52</v>
      </c>
      <c r="J13" s="128"/>
      <c r="K13" s="40"/>
    </row>
    <row r="14" spans="2:11" ht="17" thickBot="1">
      <c r="B14" s="45"/>
      <c r="C14" s="41" t="s">
        <v>128</v>
      </c>
      <c r="D14" s="29" t="s">
        <v>59</v>
      </c>
      <c r="E14" s="49">
        <f>'Research data'!G6</f>
        <v>80</v>
      </c>
      <c r="F14" s="41"/>
      <c r="G14" s="163" t="s">
        <v>129</v>
      </c>
      <c r="H14" s="41"/>
      <c r="I14" s="39"/>
      <c r="J14" s="128"/>
    </row>
    <row r="15" spans="2:11">
      <c r="B15" s="45"/>
      <c r="C15" s="89"/>
      <c r="D15" s="123"/>
      <c r="E15" s="124"/>
      <c r="F15" s="40"/>
      <c r="G15" s="89"/>
      <c r="H15" s="40"/>
      <c r="I15" s="40"/>
      <c r="J15" s="128"/>
    </row>
    <row r="16" spans="2:11" ht="17" thickBot="1">
      <c r="B16" s="45"/>
      <c r="C16" s="25" t="s">
        <v>76</v>
      </c>
      <c r="D16" s="123"/>
      <c r="E16" s="124"/>
      <c r="F16" s="40"/>
      <c r="G16" s="89"/>
      <c r="H16" s="40"/>
      <c r="I16" s="40"/>
      <c r="J16" s="128"/>
    </row>
    <row r="17" spans="2:10" ht="17" thickBot="1">
      <c r="B17" s="45"/>
      <c r="C17" s="41" t="s">
        <v>41</v>
      </c>
      <c r="D17" s="29" t="s">
        <v>31</v>
      </c>
      <c r="E17" s="49">
        <f>'Research data'!G18</f>
        <v>83232000</v>
      </c>
      <c r="F17" s="41"/>
      <c r="G17" s="41" t="s">
        <v>9</v>
      </c>
      <c r="H17" s="41"/>
      <c r="I17" s="156" t="s">
        <v>106</v>
      </c>
      <c r="J17" s="128"/>
    </row>
    <row r="18" spans="2:10" ht="17" thickBot="1">
      <c r="B18" s="45"/>
      <c r="C18" s="41" t="s">
        <v>42</v>
      </c>
      <c r="D18" s="29" t="s">
        <v>31</v>
      </c>
      <c r="E18" s="49">
        <v>0</v>
      </c>
      <c r="F18" s="41"/>
      <c r="G18" s="41" t="s">
        <v>53</v>
      </c>
      <c r="H18" s="41"/>
      <c r="I18" s="39" t="s">
        <v>52</v>
      </c>
      <c r="J18" s="128"/>
    </row>
    <row r="19" spans="2:10" ht="17" thickBot="1">
      <c r="B19" s="45"/>
      <c r="C19" s="41" t="s">
        <v>11</v>
      </c>
      <c r="D19" s="29" t="s">
        <v>31</v>
      </c>
      <c r="E19" s="49">
        <v>0</v>
      </c>
      <c r="F19" s="41"/>
      <c r="G19" s="41" t="s">
        <v>23</v>
      </c>
      <c r="H19" s="41"/>
      <c r="I19" s="39" t="s">
        <v>52</v>
      </c>
      <c r="J19" s="128"/>
    </row>
    <row r="20" spans="2:10" ht="17" thickBot="1">
      <c r="B20" s="45"/>
      <c r="C20" s="41" t="s">
        <v>43</v>
      </c>
      <c r="D20" s="29" t="s">
        <v>31</v>
      </c>
      <c r="E20" s="49">
        <v>0</v>
      </c>
      <c r="F20" s="41"/>
      <c r="G20" s="41" t="s">
        <v>26</v>
      </c>
      <c r="H20" s="41"/>
      <c r="I20" s="39" t="s">
        <v>52</v>
      </c>
      <c r="J20" s="128"/>
    </row>
    <row r="21" spans="2:10" ht="17" thickBot="1">
      <c r="B21" s="45"/>
      <c r="C21" s="41" t="s">
        <v>44</v>
      </c>
      <c r="D21" s="29" t="s">
        <v>51</v>
      </c>
      <c r="E21" s="122">
        <f>'Research data'!G20</f>
        <v>1025811.28</v>
      </c>
      <c r="F21" s="41"/>
      <c r="G21" s="41" t="s">
        <v>54</v>
      </c>
      <c r="H21" s="41"/>
      <c r="I21" s="104" t="s">
        <v>89</v>
      </c>
      <c r="J21" s="128"/>
    </row>
    <row r="22" spans="2:10" ht="17" thickBot="1">
      <c r="B22" s="45"/>
      <c r="C22" s="41" t="s">
        <v>45</v>
      </c>
      <c r="D22" s="29" t="s">
        <v>50</v>
      </c>
      <c r="E22" s="48">
        <f>'Research data'!G22</f>
        <v>0</v>
      </c>
      <c r="F22" s="41"/>
      <c r="G22" s="41" t="s">
        <v>55</v>
      </c>
      <c r="H22" s="41"/>
      <c r="I22" s="104" t="s">
        <v>89</v>
      </c>
      <c r="J22" s="128"/>
    </row>
    <row r="23" spans="2:10" ht="17" thickBot="1">
      <c r="B23" s="45"/>
      <c r="C23" s="41" t="s">
        <v>46</v>
      </c>
      <c r="D23" s="29" t="s">
        <v>50</v>
      </c>
      <c r="E23" s="125">
        <v>0</v>
      </c>
      <c r="F23" s="41"/>
      <c r="G23" s="41" t="s">
        <v>56</v>
      </c>
      <c r="H23" s="41"/>
      <c r="I23" s="138" t="s">
        <v>52</v>
      </c>
      <c r="J23" s="128"/>
    </row>
    <row r="24" spans="2:10" ht="17" thickBot="1">
      <c r="B24" s="45"/>
      <c r="C24" s="41" t="s">
        <v>49</v>
      </c>
      <c r="D24" s="29" t="s">
        <v>3</v>
      </c>
      <c r="E24" s="48">
        <v>0.04</v>
      </c>
      <c r="F24" s="41"/>
      <c r="G24" s="41" t="s">
        <v>22</v>
      </c>
      <c r="H24" s="41"/>
      <c r="I24" s="161" t="s">
        <v>127</v>
      </c>
      <c r="J24" s="128"/>
    </row>
    <row r="25" spans="2:10" ht="17" thickBot="1">
      <c r="B25" s="45"/>
      <c r="C25" s="41" t="s">
        <v>36</v>
      </c>
      <c r="D25" s="29" t="s">
        <v>10</v>
      </c>
      <c r="E25" s="49">
        <v>0</v>
      </c>
      <c r="F25" s="41"/>
      <c r="G25" s="41"/>
      <c r="H25" s="41"/>
      <c r="I25" s="39" t="s">
        <v>52</v>
      </c>
      <c r="J25" s="128"/>
    </row>
    <row r="26" spans="2:10">
      <c r="B26" s="45"/>
      <c r="C26" s="41"/>
      <c r="D26" s="29"/>
      <c r="E26" s="126"/>
      <c r="F26" s="41"/>
      <c r="G26" s="41"/>
      <c r="H26" s="41"/>
      <c r="I26" s="40"/>
      <c r="J26" s="128"/>
    </row>
    <row r="27" spans="2:10" ht="17" thickBot="1">
      <c r="B27" s="45"/>
      <c r="C27" s="25" t="s">
        <v>8</v>
      </c>
      <c r="D27" s="123"/>
      <c r="E27" s="126"/>
      <c r="F27" s="40"/>
      <c r="G27" s="40"/>
      <c r="H27" s="40"/>
      <c r="I27" s="40"/>
      <c r="J27" s="128"/>
    </row>
    <row r="28" spans="2:10" ht="17" thickBot="1">
      <c r="B28" s="45"/>
      <c r="C28" s="41" t="s">
        <v>35</v>
      </c>
      <c r="D28" s="29" t="s">
        <v>4</v>
      </c>
      <c r="E28" s="160">
        <f>'Research data'!G13</f>
        <v>1.6E-2</v>
      </c>
      <c r="F28" s="41"/>
      <c r="G28" s="41" t="s">
        <v>14</v>
      </c>
      <c r="H28" s="41"/>
      <c r="I28" s="141" t="s">
        <v>92</v>
      </c>
      <c r="J28" s="128"/>
    </row>
    <row r="29" spans="2:10" ht="17" thickBot="1">
      <c r="B29" s="45"/>
      <c r="C29" s="41" t="s">
        <v>47</v>
      </c>
      <c r="D29" s="29" t="s">
        <v>2</v>
      </c>
      <c r="E29" s="122">
        <f>'Research data'!G14</f>
        <v>2.5</v>
      </c>
      <c r="F29" s="41"/>
      <c r="G29" s="41" t="s">
        <v>25</v>
      </c>
      <c r="H29" s="41"/>
      <c r="I29" s="156" t="s">
        <v>106</v>
      </c>
      <c r="J29" s="128"/>
    </row>
    <row r="30" spans="2:10" ht="17" thickBot="1">
      <c r="B30" s="45"/>
      <c r="C30" s="41" t="s">
        <v>48</v>
      </c>
      <c r="D30" s="29" t="s">
        <v>2</v>
      </c>
      <c r="E30" s="49">
        <f>'Research data'!G15</f>
        <v>25</v>
      </c>
      <c r="F30" s="41"/>
      <c r="G30" s="41" t="s">
        <v>24</v>
      </c>
      <c r="H30" s="41"/>
      <c r="I30" s="156" t="s">
        <v>106</v>
      </c>
      <c r="J30" s="128"/>
    </row>
    <row r="31" spans="2:10" ht="17" thickBot="1">
      <c r="B31" s="45"/>
      <c r="C31" s="41" t="s">
        <v>33</v>
      </c>
      <c r="D31" s="29" t="s">
        <v>5</v>
      </c>
      <c r="E31" s="49">
        <v>0</v>
      </c>
      <c r="F31" s="41"/>
      <c r="G31" s="41"/>
      <c r="H31" s="41"/>
      <c r="I31" s="39" t="s">
        <v>52</v>
      </c>
      <c r="J31" s="128"/>
    </row>
    <row r="32" spans="2:10" s="150" customFormat="1" ht="20" customHeight="1" thickBot="1">
      <c r="B32" s="151"/>
      <c r="C32" s="152"/>
      <c r="D32" s="152"/>
      <c r="E32" s="152"/>
      <c r="F32" s="152"/>
      <c r="G32" s="152"/>
      <c r="H32" s="152"/>
      <c r="I32" s="152"/>
      <c r="J32" s="153"/>
    </row>
  </sheetData>
  <mergeCells count="1">
    <mergeCell ref="B2:E4"/>
  </mergeCells>
  <pageMargins left="0.75" right="0.75" top="1" bottom="1" header="0.5" footer="0.5"/>
  <pageSetup paperSize="9" orientation="portrait" horizontalDpi="4294967292" verticalDpi="429496729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sheetPr codeName="Sheet3">
    <tabColor theme="6" tint="0.39997558519241921"/>
  </sheetPr>
  <dimension ref="A1:N24"/>
  <sheetViews>
    <sheetView workbookViewId="0">
      <selection activeCell="G10" sqref="G10"/>
    </sheetView>
  </sheetViews>
  <sheetFormatPr baseColWidth="10" defaultColWidth="10.6640625" defaultRowHeight="16"/>
  <cols>
    <col min="1" max="2" width="3.5" style="70" customWidth="1"/>
    <col min="3" max="3" width="35.83203125" style="70" customWidth="1"/>
    <col min="4" max="4" width="16.5" style="70" hidden="1" customWidth="1"/>
    <col min="5" max="5" width="13.83203125" style="70" hidden="1" customWidth="1"/>
    <col min="6" max="6" width="12.5" style="70" customWidth="1"/>
    <col min="7" max="7" width="10.6640625" style="70" customWidth="1"/>
    <col min="8" max="8" width="4.6640625" style="70" customWidth="1"/>
    <col min="9" max="9" width="11.5" style="70" customWidth="1"/>
    <col min="10" max="10" width="2.5" style="71" customWidth="1"/>
    <col min="11" max="11" width="3.33203125" style="71" customWidth="1"/>
    <col min="12" max="12" width="8.5" style="71" customWidth="1"/>
    <col min="13" max="13" width="2.6640625" style="71" customWidth="1"/>
    <col min="14" max="14" width="60" style="70" customWidth="1"/>
    <col min="15" max="16384" width="10.6640625" style="70"/>
  </cols>
  <sheetData>
    <row r="1" spans="1:14" ht="17" thickBot="1"/>
    <row r="2" spans="1:14">
      <c r="B2" s="72"/>
      <c r="C2" s="73"/>
      <c r="D2" s="73"/>
      <c r="E2" s="73"/>
      <c r="F2" s="73"/>
      <c r="G2" s="73"/>
      <c r="H2" s="73"/>
      <c r="I2" s="73"/>
      <c r="J2" s="74"/>
      <c r="K2" s="74"/>
      <c r="L2" s="74"/>
      <c r="M2" s="74"/>
      <c r="N2" s="75"/>
    </row>
    <row r="3" spans="1:14" s="31" customFormat="1">
      <c r="B3" s="30"/>
      <c r="C3" s="135" t="s">
        <v>78</v>
      </c>
      <c r="D3" s="20"/>
      <c r="E3" s="20"/>
      <c r="F3" s="135" t="s">
        <v>13</v>
      </c>
      <c r="G3" s="135" t="s">
        <v>72</v>
      </c>
      <c r="H3" s="135"/>
      <c r="I3" s="135" t="s">
        <v>106</v>
      </c>
      <c r="J3" s="68"/>
      <c r="K3" s="68"/>
      <c r="L3" s="68" t="s">
        <v>92</v>
      </c>
      <c r="M3" s="68"/>
      <c r="N3" s="3" t="s">
        <v>90</v>
      </c>
    </row>
    <row r="4" spans="1:14">
      <c r="B4" s="76"/>
      <c r="C4" s="77"/>
      <c r="D4" s="77"/>
      <c r="E4" s="77"/>
      <c r="F4" s="77"/>
      <c r="G4" s="78"/>
      <c r="H4" s="78"/>
      <c r="I4" s="78"/>
      <c r="J4" s="133"/>
      <c r="K4" s="133"/>
      <c r="L4" s="132"/>
      <c r="M4" s="134"/>
      <c r="N4" s="10"/>
    </row>
    <row r="5" spans="1:14" ht="17" thickBot="1">
      <c r="B5" s="76"/>
      <c r="C5" s="38" t="s">
        <v>77</v>
      </c>
      <c r="D5" s="38"/>
      <c r="E5" s="38"/>
      <c r="F5" s="38"/>
      <c r="G5" s="21"/>
      <c r="H5" s="21"/>
      <c r="I5" s="21"/>
      <c r="J5" s="21"/>
      <c r="K5" s="21"/>
      <c r="L5" s="21"/>
      <c r="M5" s="21"/>
      <c r="N5" s="6"/>
    </row>
    <row r="6" spans="1:14" ht="17" thickBot="1">
      <c r="B6" s="76"/>
      <c r="C6" s="164" t="s">
        <v>128</v>
      </c>
      <c r="D6" s="38"/>
      <c r="E6" s="38"/>
      <c r="F6" s="164" t="s">
        <v>59</v>
      </c>
      <c r="G6" s="81">
        <f>ROUND(G7/G9,1)</f>
        <v>80</v>
      </c>
      <c r="H6" s="21"/>
      <c r="I6" s="21"/>
      <c r="J6" s="21"/>
      <c r="K6" s="21"/>
      <c r="L6" s="21"/>
      <c r="M6" s="21"/>
      <c r="N6" s="6"/>
    </row>
    <row r="7" spans="1:14" ht="17" thickBot="1">
      <c r="B7" s="76"/>
      <c r="C7" s="41" t="s">
        <v>39</v>
      </c>
      <c r="D7" s="79"/>
      <c r="E7" s="79"/>
      <c r="F7" s="80" t="s">
        <v>59</v>
      </c>
      <c r="G7" s="174">
        <f>I7</f>
        <v>23.12</v>
      </c>
      <c r="H7" s="82"/>
      <c r="I7" s="81">
        <f>Notes!E8</f>
        <v>23.12</v>
      </c>
      <c r="J7" s="78"/>
      <c r="K7" s="78"/>
      <c r="L7" s="83"/>
      <c r="M7" s="83"/>
      <c r="N7" s="6"/>
    </row>
    <row r="8" spans="1:14" ht="17" thickBot="1">
      <c r="B8" s="76"/>
      <c r="C8" s="41" t="s">
        <v>40</v>
      </c>
      <c r="D8" s="79"/>
      <c r="E8" s="79"/>
      <c r="F8" s="162" t="s">
        <v>59</v>
      </c>
      <c r="G8" s="81">
        <f>I8</f>
        <v>65.679999999999993</v>
      </c>
      <c r="H8" s="82"/>
      <c r="I8" s="81">
        <f>Notes!E9</f>
        <v>65.679999999999993</v>
      </c>
      <c r="J8" s="78"/>
      <c r="K8" s="78"/>
      <c r="L8" s="83"/>
      <c r="M8" s="83"/>
      <c r="N8" s="6"/>
    </row>
    <row r="9" spans="1:14" ht="17" thickBot="1">
      <c r="A9" s="5" t="s">
        <v>100</v>
      </c>
      <c r="B9" s="76"/>
      <c r="C9" s="137" t="s">
        <v>88</v>
      </c>
      <c r="D9" s="2" t="s">
        <v>3</v>
      </c>
      <c r="E9" s="79"/>
      <c r="F9" s="7" t="s">
        <v>3</v>
      </c>
      <c r="G9" s="174">
        <f>I9</f>
        <v>0.28899999999999998</v>
      </c>
      <c r="H9" s="82"/>
      <c r="I9" s="81">
        <f>Notes!E12/100</f>
        <v>0.28899999999999998</v>
      </c>
      <c r="J9" s="78"/>
      <c r="K9" s="78"/>
      <c r="L9" s="83"/>
      <c r="M9" s="83"/>
      <c r="N9" s="6"/>
    </row>
    <row r="10" spans="1:14" ht="17" thickBot="1">
      <c r="B10" s="76"/>
      <c r="C10" s="41" t="s">
        <v>58</v>
      </c>
      <c r="D10" s="2" t="s">
        <v>3</v>
      </c>
      <c r="E10" s="79"/>
      <c r="F10" s="7" t="s">
        <v>3</v>
      </c>
      <c r="G10" s="81">
        <f>I10</f>
        <v>0.82099999999999995</v>
      </c>
      <c r="H10" s="82"/>
      <c r="I10" s="81">
        <f>Notes!E13/100</f>
        <v>0.82099999999999995</v>
      </c>
      <c r="J10" s="78"/>
      <c r="K10" s="78"/>
      <c r="L10" s="83"/>
      <c r="M10" s="83"/>
      <c r="N10" s="6"/>
    </row>
    <row r="11" spans="1:14">
      <c r="B11" s="76"/>
      <c r="C11" s="88"/>
      <c r="D11" s="88"/>
      <c r="E11" s="88"/>
      <c r="F11" s="89"/>
      <c r="G11" s="86"/>
      <c r="H11" s="86"/>
      <c r="I11" s="86"/>
      <c r="J11" s="86"/>
      <c r="K11" s="86"/>
      <c r="L11" s="83"/>
      <c r="M11" s="83"/>
      <c r="N11" s="6"/>
    </row>
    <row r="12" spans="1:14" ht="17" thickBot="1">
      <c r="B12" s="76"/>
      <c r="C12" s="38" t="s">
        <v>8</v>
      </c>
      <c r="D12" s="38"/>
      <c r="E12" s="38"/>
      <c r="F12" s="38"/>
      <c r="G12" s="22"/>
      <c r="H12" s="22"/>
      <c r="I12" s="22"/>
      <c r="J12" s="23"/>
      <c r="K12" s="23"/>
      <c r="L12" s="83"/>
      <c r="M12" s="83"/>
      <c r="N12" s="9"/>
    </row>
    <row r="13" spans="1:14" ht="17" thickBot="1">
      <c r="B13" s="76"/>
      <c r="C13" s="136" t="s">
        <v>87</v>
      </c>
      <c r="D13" s="84"/>
      <c r="E13" s="84"/>
      <c r="F13" s="80" t="s">
        <v>4</v>
      </c>
      <c r="G13" s="148">
        <f>I13</f>
        <v>1.6E-2</v>
      </c>
      <c r="H13" s="85"/>
      <c r="I13" s="148">
        <f>Notes!E22</f>
        <v>1.6E-2</v>
      </c>
      <c r="J13" s="86"/>
      <c r="K13" s="86"/>
      <c r="L13" s="140"/>
      <c r="M13" s="83"/>
      <c r="N13" s="8"/>
    </row>
    <row r="14" spans="1:14" ht="17" thickBot="1">
      <c r="B14" s="76"/>
      <c r="C14" s="90" t="s">
        <v>1</v>
      </c>
      <c r="D14" s="90"/>
      <c r="E14" s="90"/>
      <c r="F14" s="80" t="s">
        <v>2</v>
      </c>
      <c r="G14" s="91">
        <f>Notes!E15</f>
        <v>2.5</v>
      </c>
      <c r="H14" s="86"/>
      <c r="I14" s="86"/>
      <c r="J14" s="87"/>
      <c r="K14" s="87"/>
      <c r="L14" s="87"/>
      <c r="M14" s="78"/>
      <c r="N14" s="9"/>
    </row>
    <row r="15" spans="1:14" ht="17" thickBot="1">
      <c r="B15" s="76"/>
      <c r="C15" s="93" t="s">
        <v>6</v>
      </c>
      <c r="D15" s="93"/>
      <c r="E15" s="93"/>
      <c r="F15" s="80" t="s">
        <v>2</v>
      </c>
      <c r="G15" s="81">
        <f>I15</f>
        <v>25</v>
      </c>
      <c r="H15" s="86"/>
      <c r="I15" s="81">
        <f>Notes!E14</f>
        <v>25</v>
      </c>
      <c r="J15" s="87"/>
      <c r="K15" s="87"/>
      <c r="L15" s="78"/>
      <c r="M15" s="78"/>
      <c r="N15" s="4"/>
    </row>
    <row r="16" spans="1:14">
      <c r="B16" s="76"/>
      <c r="C16" s="38"/>
      <c r="D16" s="38"/>
      <c r="E16" s="38"/>
      <c r="F16" s="38"/>
      <c r="G16" s="23"/>
      <c r="H16" s="23"/>
      <c r="I16" s="23"/>
      <c r="J16" s="87"/>
      <c r="K16" s="87"/>
      <c r="L16" s="83"/>
      <c r="M16" s="83"/>
      <c r="N16" s="6"/>
    </row>
    <row r="17" spans="2:14" ht="17" thickBot="1">
      <c r="B17" s="76"/>
      <c r="C17" s="24" t="s">
        <v>82</v>
      </c>
      <c r="D17" s="24"/>
      <c r="E17" s="24"/>
      <c r="F17" s="24"/>
      <c r="G17" s="23"/>
      <c r="H17" s="23"/>
      <c r="I17" s="23"/>
      <c r="J17" s="23"/>
      <c r="K17" s="23"/>
      <c r="L17" s="83"/>
      <c r="M17" s="83"/>
      <c r="N17" s="6"/>
    </row>
    <row r="18" spans="2:14" ht="17" thickBot="1">
      <c r="B18" s="76"/>
      <c r="C18" s="129" t="s">
        <v>83</v>
      </c>
      <c r="D18" s="24"/>
      <c r="E18" s="24"/>
      <c r="F18" s="129" t="s">
        <v>31</v>
      </c>
      <c r="G18" s="91">
        <f>ROUND(G19*G7*1000,2)</f>
        <v>83232000</v>
      </c>
      <c r="H18" s="23"/>
      <c r="I18" s="23"/>
      <c r="J18" s="86"/>
      <c r="K18" s="86"/>
      <c r="L18" s="83"/>
      <c r="M18" s="83"/>
      <c r="N18" s="11"/>
    </row>
    <row r="19" spans="2:14" ht="17" thickBot="1">
      <c r="B19" s="76"/>
      <c r="C19" s="94" t="s">
        <v>9</v>
      </c>
      <c r="D19" s="94"/>
      <c r="E19" s="94"/>
      <c r="F19" s="130" t="s">
        <v>80</v>
      </c>
      <c r="G19" s="81">
        <f>I19</f>
        <v>3600</v>
      </c>
      <c r="H19" s="86"/>
      <c r="I19" s="98">
        <f>Notes!E11</f>
        <v>3600</v>
      </c>
      <c r="J19" s="86"/>
      <c r="K19" s="86"/>
      <c r="L19" s="83"/>
      <c r="M19" s="83"/>
      <c r="N19" s="11"/>
    </row>
    <row r="20" spans="2:14" ht="17" thickBot="1">
      <c r="B20" s="76"/>
      <c r="C20" s="139" t="s">
        <v>84</v>
      </c>
      <c r="D20" s="38"/>
      <c r="E20" s="38"/>
      <c r="F20" s="103" t="s">
        <v>31</v>
      </c>
      <c r="G20" s="95">
        <f>ROUND(G21*G7*1000,2)</f>
        <v>1025811.28</v>
      </c>
      <c r="H20" s="23"/>
      <c r="I20" s="23"/>
      <c r="J20" s="86"/>
      <c r="K20" s="86"/>
      <c r="L20" s="92"/>
      <c r="M20" s="86"/>
      <c r="N20" s="11"/>
    </row>
    <row r="21" spans="2:14" ht="17" thickBot="1">
      <c r="B21" s="76"/>
      <c r="C21" s="129" t="s">
        <v>85</v>
      </c>
      <c r="D21" s="38"/>
      <c r="E21" s="38"/>
      <c r="F21" s="131" t="s">
        <v>81</v>
      </c>
      <c r="G21" s="81">
        <f>I21</f>
        <v>44.369</v>
      </c>
      <c r="H21" s="23"/>
      <c r="I21" s="98">
        <f>Notes!E17</f>
        <v>44.369</v>
      </c>
      <c r="J21" s="86"/>
      <c r="K21" s="86"/>
      <c r="L21" s="92"/>
      <c r="M21" s="86"/>
      <c r="N21" s="11"/>
    </row>
    <row r="22" spans="2:14" ht="17" thickBot="1">
      <c r="B22" s="76"/>
      <c r="C22" s="139" t="s">
        <v>86</v>
      </c>
      <c r="D22" s="97"/>
      <c r="E22" s="97"/>
      <c r="F22" s="80" t="s">
        <v>50</v>
      </c>
      <c r="G22" s="91">
        <f>ROUND(G23*G7,2)</f>
        <v>0</v>
      </c>
      <c r="H22" s="86"/>
      <c r="I22" s="86"/>
      <c r="J22" s="86"/>
      <c r="K22" s="86"/>
      <c r="L22" s="92"/>
      <c r="M22" s="86"/>
      <c r="N22" s="11"/>
    </row>
    <row r="23" spans="2:14" ht="17" thickBot="1">
      <c r="B23" s="76"/>
      <c r="C23" s="129" t="s">
        <v>86</v>
      </c>
      <c r="D23" s="96"/>
      <c r="E23" s="96"/>
      <c r="F23" s="130" t="s">
        <v>79</v>
      </c>
      <c r="G23" s="81">
        <f>I23</f>
        <v>0</v>
      </c>
      <c r="H23" s="86"/>
      <c r="I23" s="98">
        <f>Notes!E19</f>
        <v>0</v>
      </c>
      <c r="J23" s="86"/>
      <c r="K23" s="86"/>
      <c r="L23" s="86"/>
      <c r="M23" s="86"/>
      <c r="N23" s="9"/>
    </row>
    <row r="24" spans="2:14" ht="17" thickBot="1">
      <c r="B24" s="99"/>
      <c r="C24" s="100"/>
      <c r="D24" s="100"/>
      <c r="E24" s="100"/>
      <c r="F24" s="100"/>
      <c r="G24" s="100"/>
      <c r="H24" s="100"/>
      <c r="I24" s="100"/>
      <c r="J24" s="101"/>
      <c r="K24" s="101"/>
      <c r="L24" s="101"/>
      <c r="M24" s="101"/>
      <c r="N24" s="102"/>
    </row>
  </sheetData>
  <pageMargins left="0.75" right="0.75" top="1" bottom="1" header="0.5" footer="0.5"/>
  <pageSetup paperSize="9" orientation="portrait" horizontalDpi="4294967292" verticalDpi="429496729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sheetPr codeName="Sheet4">
    <tabColor theme="6" tint="0.79998168889431442"/>
  </sheetPr>
  <dimension ref="B1:K22"/>
  <sheetViews>
    <sheetView workbookViewId="0">
      <selection activeCell="C8" sqref="C8:K13"/>
    </sheetView>
  </sheetViews>
  <sheetFormatPr baseColWidth="10" defaultColWidth="33.1640625" defaultRowHeight="16"/>
  <cols>
    <col min="1" max="1" width="3.33203125" style="50" customWidth="1"/>
    <col min="2" max="2" width="3.5" style="54" customWidth="1"/>
    <col min="3" max="3" width="28.6640625" style="50" customWidth="1"/>
    <col min="4" max="4" width="3.1640625" style="50" customWidth="1"/>
    <col min="5" max="5" width="16.1640625" style="50" customWidth="1"/>
    <col min="6" max="6" width="10.33203125" style="50" customWidth="1"/>
    <col min="7" max="9" width="12.1640625" style="50" customWidth="1"/>
    <col min="10" max="10" width="33.5" style="51" customWidth="1"/>
    <col min="11" max="11" width="77.5" style="50" customWidth="1"/>
    <col min="12" max="16384" width="33.1640625" style="50"/>
  </cols>
  <sheetData>
    <row r="1" spans="3:11" ht="17" thickBot="1"/>
    <row r="2" spans="3:11">
      <c r="C2" s="52"/>
      <c r="D2" s="52"/>
      <c r="E2" s="52"/>
      <c r="F2" s="52"/>
      <c r="G2" s="52"/>
      <c r="H2" s="52"/>
      <c r="I2" s="52"/>
      <c r="J2" s="53"/>
      <c r="K2" s="52"/>
    </row>
    <row r="3" spans="3:11">
      <c r="C3" s="55" t="s">
        <v>21</v>
      </c>
      <c r="D3" s="55"/>
      <c r="E3" s="55"/>
      <c r="F3" s="55"/>
      <c r="G3" s="55"/>
      <c r="H3" s="55"/>
      <c r="I3" s="55"/>
      <c r="J3" s="56"/>
      <c r="K3" s="57"/>
    </row>
    <row r="4" spans="3:11">
      <c r="C4" s="57"/>
      <c r="D4" s="57"/>
      <c r="E4" s="57"/>
      <c r="F4" s="57"/>
      <c r="G4" s="57"/>
      <c r="H4" s="57"/>
      <c r="I4" s="57"/>
      <c r="J4" s="58"/>
      <c r="K4" s="57"/>
    </row>
    <row r="5" spans="3:11">
      <c r="C5" s="59" t="s">
        <v>28</v>
      </c>
      <c r="D5" s="59"/>
      <c r="E5" s="59" t="s">
        <v>0</v>
      </c>
      <c r="F5" s="59" t="s">
        <v>18</v>
      </c>
      <c r="G5" s="59" t="s">
        <v>29</v>
      </c>
      <c r="H5" s="59" t="s">
        <v>95</v>
      </c>
      <c r="I5" s="59" t="s">
        <v>57</v>
      </c>
      <c r="J5" s="60" t="s">
        <v>99</v>
      </c>
      <c r="K5" s="59" t="s">
        <v>15</v>
      </c>
    </row>
    <row r="6" spans="3:11">
      <c r="C6" s="66"/>
      <c r="D6" s="66"/>
      <c r="E6" s="61"/>
      <c r="F6" s="63"/>
      <c r="G6" s="64"/>
      <c r="H6" s="64"/>
      <c r="I6" s="64"/>
      <c r="J6" s="64"/>
      <c r="K6" s="61"/>
    </row>
    <row r="7" spans="3:11">
      <c r="C7" s="61"/>
      <c r="D7" s="66"/>
      <c r="E7" s="61"/>
      <c r="F7" s="63"/>
      <c r="G7" s="64"/>
      <c r="H7" s="64"/>
      <c r="I7" s="64"/>
      <c r="J7" s="64"/>
      <c r="K7" s="61"/>
    </row>
    <row r="8" spans="3:11">
      <c r="C8" s="66"/>
      <c r="D8" s="66"/>
      <c r="E8" s="61"/>
      <c r="F8" s="63"/>
      <c r="G8" s="64"/>
      <c r="H8" s="64"/>
      <c r="I8" s="64"/>
      <c r="J8" s="64"/>
      <c r="K8" s="61"/>
    </row>
    <row r="9" spans="3:11">
      <c r="C9" s="61"/>
      <c r="D9" s="61"/>
      <c r="F9" s="61"/>
      <c r="G9" s="69"/>
      <c r="H9" s="69"/>
      <c r="I9" s="61"/>
      <c r="J9" s="67"/>
      <c r="K9" s="65"/>
    </row>
    <row r="10" spans="3:11">
      <c r="C10" s="61"/>
      <c r="D10" s="61"/>
      <c r="E10" s="57"/>
      <c r="F10" s="61"/>
      <c r="G10" s="69"/>
      <c r="H10" s="69"/>
      <c r="I10" s="61"/>
      <c r="J10" s="67"/>
      <c r="K10" s="65"/>
    </row>
    <row r="11" spans="3:11">
      <c r="C11" s="61"/>
      <c r="D11" s="61"/>
      <c r="E11" s="57"/>
      <c r="F11" s="63"/>
      <c r="G11" s="69"/>
      <c r="H11" s="69"/>
      <c r="I11" s="61"/>
      <c r="J11" s="67"/>
      <c r="K11" s="65"/>
    </row>
    <row r="12" spans="3:11">
      <c r="C12" s="62"/>
      <c r="D12" s="61"/>
      <c r="E12" s="57"/>
      <c r="F12" s="63"/>
      <c r="G12" s="69"/>
      <c r="H12" s="69"/>
      <c r="I12" s="61"/>
      <c r="J12" s="67"/>
      <c r="K12" s="61"/>
    </row>
    <row r="13" spans="3:11">
      <c r="C13" s="62"/>
      <c r="D13" s="61"/>
      <c r="E13" s="57"/>
      <c r="F13" s="63"/>
      <c r="G13" s="69"/>
      <c r="H13" s="69"/>
      <c r="I13" s="61"/>
      <c r="J13" s="67"/>
      <c r="K13" s="61"/>
    </row>
    <row r="14" spans="3:11" ht="17">
      <c r="E14" s="50" t="s">
        <v>106</v>
      </c>
      <c r="F14" s="63" t="s">
        <v>113</v>
      </c>
      <c r="G14" s="50">
        <v>2018</v>
      </c>
      <c r="I14" s="50" t="s">
        <v>117</v>
      </c>
      <c r="J14" s="157" t="s">
        <v>118</v>
      </c>
    </row>
    <row r="15" spans="3:11">
      <c r="C15" s="61" t="s">
        <v>27</v>
      </c>
      <c r="F15" s="63"/>
    </row>
    <row r="16" spans="3:11">
      <c r="C16" s="61" t="s">
        <v>114</v>
      </c>
    </row>
    <row r="17" spans="3:3">
      <c r="C17" s="61" t="s">
        <v>115</v>
      </c>
    </row>
    <row r="18" spans="3:3">
      <c r="C18" s="61" t="s">
        <v>6</v>
      </c>
    </row>
    <row r="19" spans="3:3">
      <c r="C19" s="61" t="s">
        <v>9</v>
      </c>
    </row>
    <row r="20" spans="3:3">
      <c r="C20" s="61" t="s">
        <v>116</v>
      </c>
    </row>
    <row r="21" spans="3:3">
      <c r="C21" s="61" t="s">
        <v>55</v>
      </c>
    </row>
    <row r="22" spans="3:3">
      <c r="C22" s="61" t="s">
        <v>94</v>
      </c>
    </row>
  </sheetData>
  <hyperlinks>
    <hyperlink ref="J14" r:id="rId1" xr:uid="{132808A3-D4AE-414D-91FA-8AE0F6FD48C9}"/>
  </hyperlinks>
  <pageMargins left="0.75" right="0.75" top="1" bottom="1" header="0.5" footer="0.5"/>
  <pageSetup paperSize="9" orientation="portrait" horizontalDpi="4294967292" verticalDpi="429496729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sheetPr codeName="Sheet5"/>
  <dimension ref="B2:M22"/>
  <sheetViews>
    <sheetView zoomScale="150" workbookViewId="0">
      <selection activeCell="E9" sqref="E9"/>
    </sheetView>
  </sheetViews>
  <sheetFormatPr baseColWidth="10" defaultColWidth="10.6640625" defaultRowHeight="16"/>
  <cols>
    <col min="1" max="1" width="3.5" style="142" customWidth="1"/>
    <col min="2" max="2" width="4.1640625" style="146" customWidth="1"/>
    <col min="3" max="3" width="11.1640625" style="142" customWidth="1"/>
    <col min="4" max="5" width="18.5" style="142" customWidth="1"/>
    <col min="6" max="12" width="10.6640625" style="142"/>
    <col min="13" max="13" width="33.5" style="142" customWidth="1"/>
    <col min="14" max="16384" width="10.6640625" style="142"/>
  </cols>
  <sheetData>
    <row r="2" spans="3:13" ht="17" thickBot="1"/>
    <row r="3" spans="3:13">
      <c r="C3" s="27"/>
      <c r="D3" s="27"/>
      <c r="E3" s="27"/>
      <c r="F3" s="27"/>
      <c r="G3" s="27"/>
      <c r="H3" s="27"/>
      <c r="I3" s="27"/>
      <c r="J3" s="27"/>
      <c r="K3" s="27"/>
      <c r="L3" s="27"/>
      <c r="M3" s="143"/>
    </row>
    <row r="4" spans="3:13">
      <c r="C4" s="26" t="s">
        <v>0</v>
      </c>
      <c r="D4" s="26" t="s">
        <v>93</v>
      </c>
      <c r="E4" s="26"/>
      <c r="F4" s="26"/>
      <c r="G4" s="26"/>
      <c r="H4" s="26"/>
      <c r="I4" s="26"/>
      <c r="J4" s="26"/>
      <c r="K4" s="26"/>
      <c r="L4" s="26"/>
      <c r="M4" s="145"/>
    </row>
    <row r="5" spans="3:13">
      <c r="C5" s="149"/>
      <c r="E5" s="144"/>
      <c r="F5" s="144"/>
      <c r="G5" s="144"/>
      <c r="H5" s="144"/>
      <c r="I5" s="144"/>
      <c r="J5" s="144"/>
      <c r="K5" s="144"/>
      <c r="L5" s="144"/>
      <c r="M5" s="147"/>
    </row>
    <row r="6" spans="3:13">
      <c r="C6" s="154" t="s">
        <v>106</v>
      </c>
    </row>
    <row r="7" spans="3:13">
      <c r="C7" s="159" t="s">
        <v>123</v>
      </c>
      <c r="D7" s="158" t="s">
        <v>119</v>
      </c>
      <c r="E7" s="142">
        <v>80</v>
      </c>
      <c r="F7" s="158" t="s">
        <v>59</v>
      </c>
    </row>
    <row r="8" spans="3:13">
      <c r="D8" s="158" t="s">
        <v>120</v>
      </c>
      <c r="E8" s="142">
        <f>E12*(E7/100)</f>
        <v>23.12</v>
      </c>
      <c r="F8" s="155" t="s">
        <v>107</v>
      </c>
    </row>
    <row r="9" spans="3:13">
      <c r="D9" s="158" t="s">
        <v>121</v>
      </c>
      <c r="E9" s="142">
        <f>E7*(E13/100)</f>
        <v>65.679999999999993</v>
      </c>
      <c r="F9" s="158" t="s">
        <v>122</v>
      </c>
    </row>
    <row r="10" spans="3:13">
      <c r="D10" s="149" t="s">
        <v>98</v>
      </c>
      <c r="E10" s="142">
        <v>3.6</v>
      </c>
      <c r="F10" s="154" t="s">
        <v>110</v>
      </c>
    </row>
    <row r="11" spans="3:13">
      <c r="D11" s="149" t="s">
        <v>98</v>
      </c>
      <c r="E11" s="142">
        <f>E10*1000000/1000</f>
        <v>3600</v>
      </c>
      <c r="F11" s="155" t="s">
        <v>108</v>
      </c>
    </row>
    <row r="12" spans="3:13">
      <c r="D12" s="1" t="s">
        <v>101</v>
      </c>
      <c r="E12" s="142">
        <v>28.9</v>
      </c>
      <c r="F12" s="1" t="s">
        <v>3</v>
      </c>
    </row>
    <row r="13" spans="3:13">
      <c r="D13" s="1" t="s">
        <v>102</v>
      </c>
      <c r="E13" s="142">
        <v>82.1</v>
      </c>
      <c r="F13" s="1" t="s">
        <v>3</v>
      </c>
    </row>
    <row r="14" spans="3:13">
      <c r="D14" s="154" t="s">
        <v>109</v>
      </c>
      <c r="E14" s="142">
        <v>25</v>
      </c>
    </row>
    <row r="15" spans="3:13">
      <c r="D15" s="154" t="s">
        <v>1</v>
      </c>
      <c r="E15" s="142">
        <v>2.5</v>
      </c>
    </row>
    <row r="16" spans="3:13">
      <c r="D16" s="149" t="s">
        <v>96</v>
      </c>
      <c r="E16" s="142">
        <v>44369</v>
      </c>
      <c r="F16" s="154" t="s">
        <v>111</v>
      </c>
    </row>
    <row r="17" spans="4:7">
      <c r="D17" s="149" t="s">
        <v>96</v>
      </c>
      <c r="E17" s="142">
        <f>E16/1000</f>
        <v>44.369</v>
      </c>
      <c r="F17" s="155" t="s">
        <v>108</v>
      </c>
    </row>
    <row r="18" spans="4:7">
      <c r="D18" s="149"/>
    </row>
    <row r="19" spans="4:7">
      <c r="D19" s="149" t="s">
        <v>97</v>
      </c>
      <c r="E19" s="142">
        <v>0</v>
      </c>
      <c r="F19" s="155" t="s">
        <v>112</v>
      </c>
      <c r="G19" s="159" t="s">
        <v>124</v>
      </c>
    </row>
    <row r="21" spans="4:7">
      <c r="D21" s="159" t="s">
        <v>125</v>
      </c>
      <c r="E21" s="142">
        <f>(52-3)/52-0.03</f>
        <v>0.91230769230769226</v>
      </c>
    </row>
    <row r="22" spans="4:7">
      <c r="D22" s="159" t="s">
        <v>126</v>
      </c>
      <c r="E22" s="142">
        <f>0.2*1000*E7*0.000001</f>
        <v>1.6E-2</v>
      </c>
    </row>
  </sheetData>
  <pageMargins left="0.75" right="0.75" top="1" bottom="1" header="0.5" footer="0.5"/>
  <pageSetup paperSize="9" orientation="portrait" horizontalDpi="4294967292" verticalDpi="4294967292"/>
  <drawing r:id="rId1"/>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Worksheets</vt:lpstr>
      </vt:variant>
      <vt:variant>
        <vt:i4>5</vt:i4>
      </vt:variant>
    </vt:vector>
  </HeadingPairs>
  <TitlesOfParts>
    <vt:vector size="5" baseType="lpstr">
      <vt:lpstr>Cover sheet</vt:lpstr>
      <vt:lpstr>Dashboard</vt:lpstr>
      <vt:lpstr>Research data</vt:lpstr>
      <vt:lpstr>Sources</vt:lpstr>
      <vt:lpstr>Notes</vt:lpstr>
    </vt:vector>
  </TitlesOfParts>
  <Company>Quintel Intelligence</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Nick Rothengatter</dc:creator>
  <cp:lastModifiedBy>Michiel den Haan</cp:lastModifiedBy>
  <dcterms:created xsi:type="dcterms:W3CDTF">2011-10-26T09:05:09Z</dcterms:created>
  <dcterms:modified xsi:type="dcterms:W3CDTF">2021-08-17T10:09:06Z</dcterms:modified>
</cp:coreProperties>
</file>